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\программы\09.02.07\"/>
    </mc:Choice>
  </mc:AlternateContent>
  <bookViews>
    <workbookView xWindow="0" yWindow="0" windowWidth="16380" windowHeight="8190" tabRatio="597"/>
  </bookViews>
  <sheets>
    <sheet name="3. План процесса" sheetId="2" r:id="rId1"/>
    <sheet name="титульный лист" sheetId="5" r:id="rId2"/>
    <sheet name="Сводные данные" sheetId="6" r:id="rId3"/>
  </sheets>
  <calcPr calcId="162913"/>
</workbook>
</file>

<file path=xl/calcChain.xml><?xml version="1.0" encoding="utf-8"?>
<calcChain xmlns="http://schemas.openxmlformats.org/spreadsheetml/2006/main">
  <c r="I8" i="6" l="1"/>
  <c r="H10" i="6"/>
  <c r="G10" i="6"/>
  <c r="F10" i="6"/>
  <c r="E10" i="6"/>
  <c r="I9" i="6"/>
  <c r="I7" i="6"/>
  <c r="I6" i="6"/>
  <c r="M72" i="2"/>
  <c r="L72" i="2" s="1"/>
  <c r="K72" i="2" s="1"/>
  <c r="M71" i="2"/>
  <c r="L71" i="2" s="1"/>
  <c r="K71" i="2" s="1"/>
  <c r="M70" i="2"/>
  <c r="L70" i="2" s="1"/>
  <c r="K70" i="2" s="1"/>
  <c r="M69" i="2"/>
  <c r="M68" i="2"/>
  <c r="L68" i="2" s="1"/>
  <c r="X67" i="2"/>
  <c r="W67" i="2"/>
  <c r="V67" i="2"/>
  <c r="U67" i="2"/>
  <c r="T67" i="2"/>
  <c r="S67" i="2"/>
  <c r="R67" i="2"/>
  <c r="Q67" i="2"/>
  <c r="P67" i="2"/>
  <c r="O67" i="2"/>
  <c r="N67" i="2"/>
  <c r="M24" i="2"/>
  <c r="L24" i="2" s="1"/>
  <c r="K24" i="2" s="1"/>
  <c r="M25" i="2"/>
  <c r="L25" i="2" s="1"/>
  <c r="K25" i="2" s="1"/>
  <c r="M26" i="2"/>
  <c r="L26" i="2" s="1"/>
  <c r="M27" i="2"/>
  <c r="L27" i="2" s="1"/>
  <c r="K27" i="2" s="1"/>
  <c r="M28" i="2"/>
  <c r="L28" i="2" s="1"/>
  <c r="K28" i="2" s="1"/>
  <c r="M23" i="2"/>
  <c r="L23" i="2" s="1"/>
  <c r="I10" i="6" l="1"/>
  <c r="C10" i="6"/>
  <c r="M67" i="2"/>
  <c r="L69" i="2"/>
  <c r="K69" i="2" s="1"/>
  <c r="K68" i="2"/>
  <c r="K26" i="2"/>
  <c r="L67" i="2" l="1"/>
  <c r="K67" i="2"/>
  <c r="M78" i="2"/>
  <c r="L78" i="2" s="1"/>
  <c r="K78" i="2" s="1"/>
  <c r="M77" i="2"/>
  <c r="L77" i="2" s="1"/>
  <c r="K77" i="2" s="1"/>
  <c r="M76" i="2"/>
  <c r="L76" i="2" s="1"/>
  <c r="K76" i="2" s="1"/>
  <c r="M66" i="2"/>
  <c r="M65" i="2"/>
  <c r="M61" i="2"/>
  <c r="M60" i="2"/>
  <c r="M54" i="2"/>
  <c r="M52" i="2"/>
  <c r="M51" i="2"/>
  <c r="M48" i="2"/>
  <c r="M46" i="2"/>
  <c r="M45" i="2"/>
  <c r="M44" i="2"/>
  <c r="M43" i="2"/>
  <c r="M42" i="2"/>
  <c r="M40" i="2"/>
  <c r="M39" i="2"/>
  <c r="M38" i="2"/>
  <c r="M32" i="2"/>
  <c r="M53" i="2"/>
  <c r="L53" i="2" s="1"/>
  <c r="K53" i="2" s="1"/>
  <c r="M17" i="2"/>
  <c r="L17" i="2" s="1"/>
  <c r="K17" i="2" s="1"/>
  <c r="M75" i="2" l="1"/>
  <c r="L75" i="2" s="1"/>
  <c r="K75" i="2" s="1"/>
  <c r="M74" i="2"/>
  <c r="L74" i="2" s="1"/>
  <c r="M64" i="2"/>
  <c r="L64" i="2" s="1"/>
  <c r="K64" i="2" s="1"/>
  <c r="M63" i="2"/>
  <c r="L63" i="2" s="1"/>
  <c r="M59" i="2"/>
  <c r="M58" i="2"/>
  <c r="L58" i="2" s="1"/>
  <c r="K58" i="2" s="1"/>
  <c r="M57" i="2"/>
  <c r="L57" i="2" s="1"/>
  <c r="X41" i="2"/>
  <c r="W41" i="2"/>
  <c r="V41" i="2"/>
  <c r="U41" i="2"/>
  <c r="L43" i="2"/>
  <c r="K43" i="2" s="1"/>
  <c r="L52" i="2"/>
  <c r="K52" i="2" s="1"/>
  <c r="L54" i="2"/>
  <c r="K54" i="2" s="1"/>
  <c r="L51" i="2"/>
  <c r="K51" i="2" s="1"/>
  <c r="L44" i="2"/>
  <c r="K44" i="2" s="1"/>
  <c r="L45" i="2"/>
  <c r="K45" i="2" s="1"/>
  <c r="M47" i="2"/>
  <c r="L47" i="2" s="1"/>
  <c r="K47" i="2" s="1"/>
  <c r="L48" i="2"/>
  <c r="K48" i="2" s="1"/>
  <c r="M49" i="2"/>
  <c r="L49" i="2" s="1"/>
  <c r="K49" i="2" s="1"/>
  <c r="M50" i="2"/>
  <c r="L50" i="2" s="1"/>
  <c r="K50" i="2" s="1"/>
  <c r="L42" i="2"/>
  <c r="L39" i="2"/>
  <c r="K39" i="2" s="1"/>
  <c r="L40" i="2"/>
  <c r="K40" i="2" s="1"/>
  <c r="M36" i="2"/>
  <c r="L36" i="2" s="1"/>
  <c r="K36" i="2" s="1"/>
  <c r="M31" i="2"/>
  <c r="L31" i="2" s="1"/>
  <c r="K31" i="2" s="1"/>
  <c r="M33" i="2"/>
  <c r="L33" i="2" s="1"/>
  <c r="K33" i="2" s="1"/>
  <c r="M34" i="2"/>
  <c r="L34" i="2" s="1"/>
  <c r="K34" i="2" s="1"/>
  <c r="M30" i="2"/>
  <c r="L30" i="2" s="1"/>
  <c r="M16" i="2"/>
  <c r="L16" i="2" s="1"/>
  <c r="K16" i="2" s="1"/>
  <c r="M18" i="2"/>
  <c r="L18" i="2" s="1"/>
  <c r="K18" i="2" s="1"/>
  <c r="M19" i="2"/>
  <c r="L19" i="2" s="1"/>
  <c r="K19" i="2" s="1"/>
  <c r="M20" i="2"/>
  <c r="L20" i="2" s="1"/>
  <c r="K20" i="2" s="1"/>
  <c r="M21" i="2"/>
  <c r="L21" i="2" s="1"/>
  <c r="K21" i="2" s="1"/>
  <c r="M22" i="2"/>
  <c r="L22" i="2" s="1"/>
  <c r="K22" i="2" s="1"/>
  <c r="K23" i="2"/>
  <c r="M15" i="2"/>
  <c r="L15" i="2" s="1"/>
  <c r="N14" i="2"/>
  <c r="O14" i="2"/>
  <c r="Q14" i="2"/>
  <c r="R14" i="2"/>
  <c r="S14" i="2"/>
  <c r="T14" i="2"/>
  <c r="U14" i="2"/>
  <c r="V14" i="2"/>
  <c r="W14" i="2"/>
  <c r="X14" i="2"/>
  <c r="N29" i="2"/>
  <c r="O29" i="2"/>
  <c r="Q35" i="2"/>
  <c r="Q29" i="2" s="1"/>
  <c r="R35" i="2"/>
  <c r="R29" i="2" s="1"/>
  <c r="S35" i="2"/>
  <c r="S29" i="2" s="1"/>
  <c r="T35" i="2"/>
  <c r="T29" i="2" s="1"/>
  <c r="U35" i="2"/>
  <c r="U29" i="2" s="1"/>
  <c r="V35" i="2"/>
  <c r="V29" i="2" s="1"/>
  <c r="W35" i="2"/>
  <c r="W29" i="2" s="1"/>
  <c r="X35" i="2"/>
  <c r="X29" i="2" s="1"/>
  <c r="N37" i="2"/>
  <c r="O37" i="2"/>
  <c r="Q37" i="2"/>
  <c r="R37" i="2"/>
  <c r="S37" i="2"/>
  <c r="T37" i="2"/>
  <c r="U37" i="2"/>
  <c r="V37" i="2"/>
  <c r="W37" i="2"/>
  <c r="X37" i="2"/>
  <c r="N41" i="2"/>
  <c r="O41" i="2"/>
  <c r="Q41" i="2"/>
  <c r="R41" i="2"/>
  <c r="S41" i="2"/>
  <c r="T41" i="2"/>
  <c r="N56" i="2"/>
  <c r="O56" i="2"/>
  <c r="P56" i="2"/>
  <c r="Q56" i="2"/>
  <c r="R56" i="2"/>
  <c r="S56" i="2"/>
  <c r="T56" i="2"/>
  <c r="U56" i="2"/>
  <c r="V56" i="2"/>
  <c r="W56" i="2"/>
  <c r="X56" i="2"/>
  <c r="N62" i="2"/>
  <c r="O62" i="2"/>
  <c r="P62" i="2"/>
  <c r="Q62" i="2"/>
  <c r="R62" i="2"/>
  <c r="S62" i="2"/>
  <c r="T62" i="2"/>
  <c r="U62" i="2"/>
  <c r="V62" i="2"/>
  <c r="W62" i="2"/>
  <c r="X62" i="2"/>
  <c r="N73" i="2"/>
  <c r="O73" i="2"/>
  <c r="P73" i="2"/>
  <c r="Q73" i="2"/>
  <c r="R73" i="2"/>
  <c r="R55" i="2" s="1"/>
  <c r="S73" i="2"/>
  <c r="T73" i="2"/>
  <c r="U73" i="2"/>
  <c r="V73" i="2"/>
  <c r="V55" i="2" s="1"/>
  <c r="W73" i="2"/>
  <c r="X73" i="2"/>
  <c r="M83" i="2"/>
  <c r="Q93" i="2"/>
  <c r="R93" i="2"/>
  <c r="S93" i="2"/>
  <c r="T93" i="2"/>
  <c r="U93" i="2"/>
  <c r="V93" i="2"/>
  <c r="W93" i="2"/>
  <c r="X93" i="2"/>
  <c r="Q94" i="2"/>
  <c r="R94" i="2"/>
  <c r="S94" i="2"/>
  <c r="T94" i="2"/>
  <c r="U94" i="2"/>
  <c r="V94" i="2"/>
  <c r="W94" i="2"/>
  <c r="X94" i="2"/>
  <c r="U55" i="2" l="1"/>
  <c r="U79" i="2" s="1"/>
  <c r="X55" i="2"/>
  <c r="T55" i="2"/>
  <c r="W55" i="2"/>
  <c r="W79" i="2" s="1"/>
  <c r="S55" i="2"/>
  <c r="S79" i="2" s="1"/>
  <c r="Q55" i="2"/>
  <c r="M29" i="2"/>
  <c r="M37" i="2"/>
  <c r="M41" i="2"/>
  <c r="M73" i="2"/>
  <c r="M56" i="2"/>
  <c r="M62" i="2"/>
  <c r="L46" i="2"/>
  <c r="K46" i="2" s="1"/>
  <c r="K74" i="2"/>
  <c r="K73" i="2" s="1"/>
  <c r="L73" i="2"/>
  <c r="T79" i="2"/>
  <c r="O55" i="2"/>
  <c r="O79" i="2" s="1"/>
  <c r="V79" i="2"/>
  <c r="P55" i="2"/>
  <c r="P79" i="2" s="1"/>
  <c r="X79" i="2"/>
  <c r="Q79" i="2"/>
  <c r="R79" i="2"/>
  <c r="N55" i="2"/>
  <c r="N79" i="2" s="1"/>
  <c r="M14" i="2"/>
  <c r="K15" i="2"/>
  <c r="K14" i="2" s="1"/>
  <c r="L14" i="2"/>
  <c r="L56" i="2"/>
  <c r="K57" i="2"/>
  <c r="K56" i="2" s="1"/>
  <c r="K30" i="2"/>
  <c r="K29" i="2" s="1"/>
  <c r="L29" i="2"/>
  <c r="K42" i="2"/>
  <c r="K63" i="2"/>
  <c r="K62" i="2" s="1"/>
  <c r="L62" i="2"/>
  <c r="L38" i="2"/>
  <c r="M79" i="2" l="1"/>
  <c r="M55" i="2"/>
  <c r="K41" i="2"/>
  <c r="L41" i="2"/>
  <c r="K38" i="2"/>
  <c r="K37" i="2" s="1"/>
  <c r="L37" i="2"/>
  <c r="L55" i="2"/>
  <c r="K55" i="2"/>
</calcChain>
</file>

<file path=xl/sharedStrings.xml><?xml version="1.0" encoding="utf-8"?>
<sst xmlns="http://schemas.openxmlformats.org/spreadsheetml/2006/main" count="636" uniqueCount="197">
  <si>
    <t>Э</t>
  </si>
  <si>
    <t xml:space="preserve"> </t>
  </si>
  <si>
    <t>Индекс</t>
  </si>
  <si>
    <t>Наименование  дисциплин</t>
  </si>
  <si>
    <t>Формы промежуточной аттестации</t>
  </si>
  <si>
    <t>Учебная нагрузка обучающихся (час)</t>
  </si>
  <si>
    <t>Распределение обязательной аудиторной нагрузки по курсам и семестрам</t>
  </si>
  <si>
    <t>максимальная</t>
  </si>
  <si>
    <t>самостоятельная учебная работа</t>
  </si>
  <si>
    <t>обязательная аудиторная</t>
  </si>
  <si>
    <t>1 курс</t>
  </si>
  <si>
    <t>2 курс</t>
  </si>
  <si>
    <t>3 курс</t>
  </si>
  <si>
    <t>4 курс</t>
  </si>
  <si>
    <t>Всего занятий</t>
  </si>
  <si>
    <t>в т.ч. Занятий в группах,лекций ,семинаров</t>
  </si>
  <si>
    <t>в т.ч. лабараторных и практических занятий</t>
  </si>
  <si>
    <t>в т.ч. Курсовые работы</t>
  </si>
  <si>
    <t>О.00</t>
  </si>
  <si>
    <t>Общеобразовательный цикл</t>
  </si>
  <si>
    <t>ОУД.01</t>
  </si>
  <si>
    <t xml:space="preserve">Русский язык </t>
  </si>
  <si>
    <t>-</t>
  </si>
  <si>
    <t>ОУД.02</t>
  </si>
  <si>
    <t xml:space="preserve">Литература </t>
  </si>
  <si>
    <t>ДЗ</t>
  </si>
  <si>
    <t>ОУД.03</t>
  </si>
  <si>
    <t>Иностранный язык</t>
  </si>
  <si>
    <t>ОУД.04</t>
  </si>
  <si>
    <t>ОУД.05</t>
  </si>
  <si>
    <t>История</t>
  </si>
  <si>
    <t>ОУД.06</t>
  </si>
  <si>
    <t>Физическая культура</t>
  </si>
  <si>
    <t>ОУД.07</t>
  </si>
  <si>
    <t>ОУД.08</t>
  </si>
  <si>
    <t>ОУД.09</t>
  </si>
  <si>
    <t>Информатика</t>
  </si>
  <si>
    <t>ОУД.10</t>
  </si>
  <si>
    <t>ОУД.11</t>
  </si>
  <si>
    <t>ОГСЭ 00</t>
  </si>
  <si>
    <t xml:space="preserve">Общий гуманитарный и социально-экономический цикл </t>
  </si>
  <si>
    <t>ОГСЭ.01</t>
  </si>
  <si>
    <t>Основы философии</t>
  </si>
  <si>
    <t>ОГСЭ.02</t>
  </si>
  <si>
    <t>ОГСЭ.03</t>
  </si>
  <si>
    <t>ОГСЭ.04</t>
  </si>
  <si>
    <t>Вариативная часть</t>
  </si>
  <si>
    <t>ОГСЭ.05</t>
  </si>
  <si>
    <t>Русский язык и культура речи</t>
  </si>
  <si>
    <t>ОГСЭ.06</t>
  </si>
  <si>
    <t>ЕН.00</t>
  </si>
  <si>
    <t xml:space="preserve">Математический и общий  естественнонаучный цикл </t>
  </si>
  <si>
    <t>ЕН.01</t>
  </si>
  <si>
    <t>Элементы высшей математики</t>
  </si>
  <si>
    <t>ЕН.02</t>
  </si>
  <si>
    <t>ЕН.03</t>
  </si>
  <si>
    <t>Теория вероятности и математическая статистика</t>
  </si>
  <si>
    <t>ОП.00</t>
  </si>
  <si>
    <t>Общепрофессиональные дисциплины +460ч</t>
  </si>
  <si>
    <t>ОПД.01</t>
  </si>
  <si>
    <t>ОПД.02</t>
  </si>
  <si>
    <t>Операционные системы</t>
  </si>
  <si>
    <t>ОПД.03</t>
  </si>
  <si>
    <t xml:space="preserve">Компьютерные сети </t>
  </si>
  <si>
    <t>ОПД.04</t>
  </si>
  <si>
    <t>ОПД.05</t>
  </si>
  <si>
    <t>ОПД.06</t>
  </si>
  <si>
    <t>Основы алгоритмизации и программирования</t>
  </si>
  <si>
    <t>ОПД.07</t>
  </si>
  <si>
    <t>Основы проектирования базы данных</t>
  </si>
  <si>
    <t>ОПД.08</t>
  </si>
  <si>
    <t>ОПД.09</t>
  </si>
  <si>
    <t>Правовое обеспечение профессиональной деятельности</t>
  </si>
  <si>
    <t>ОПД.10</t>
  </si>
  <si>
    <t>Безопасность жизнедеятельности</t>
  </si>
  <si>
    <t>ОПД.12</t>
  </si>
  <si>
    <t>ОПД.13</t>
  </si>
  <si>
    <t>ПМ.00</t>
  </si>
  <si>
    <t>Профессиональные модули</t>
  </si>
  <si>
    <t>Учебная практика</t>
  </si>
  <si>
    <t>Производственная практика</t>
  </si>
  <si>
    <t>Всего (часов)</t>
  </si>
  <si>
    <t>ПА</t>
  </si>
  <si>
    <t>Промежуточная аттестация (нед.)</t>
  </si>
  <si>
    <t>ПДП</t>
  </si>
  <si>
    <t>Практика преддипломная (нед.)</t>
  </si>
  <si>
    <t>ГИА</t>
  </si>
  <si>
    <t>Итоговая государственная аттестация (нед.)</t>
  </si>
  <si>
    <t>ВК</t>
  </si>
  <si>
    <t>Время каникулярное (нед.)</t>
  </si>
  <si>
    <t>1 курс (нед.)</t>
  </si>
  <si>
    <t>2 курс (нед.)</t>
  </si>
  <si>
    <t>3 курс (нед.)</t>
  </si>
  <si>
    <t>4 курс (нед.)</t>
  </si>
  <si>
    <t>ИТОГО (нед.)</t>
  </si>
  <si>
    <t>Дисциплин и МДК</t>
  </si>
  <si>
    <t>Производственная пр.</t>
  </si>
  <si>
    <t>Преддипломная пр.</t>
  </si>
  <si>
    <t>Экзаменов</t>
  </si>
  <si>
    <t>Дифф. Зачетов</t>
  </si>
  <si>
    <t>Психология общения</t>
  </si>
  <si>
    <t>Дискретная математика с элементами математической логики</t>
  </si>
  <si>
    <t>Архитектура аппаратных средств</t>
  </si>
  <si>
    <t>Информационные технологии</t>
  </si>
  <si>
    <t>Численные методы</t>
  </si>
  <si>
    <t>Экономика отрасли</t>
  </si>
  <si>
    <t>Менеджмент в профессиональной деятельности</t>
  </si>
  <si>
    <t>Проектирование и разработка информационных систем</t>
  </si>
  <si>
    <t>ПМ.05</t>
  </si>
  <si>
    <t>Проектирование и дизайн информационных систем</t>
  </si>
  <si>
    <t>МДК.05.01</t>
  </si>
  <si>
    <t>Разработка кода информационных систем</t>
  </si>
  <si>
    <t>МДК.05.02</t>
  </si>
  <si>
    <t>МДК.05.03</t>
  </si>
  <si>
    <t>Тестирование информационных систем</t>
  </si>
  <si>
    <t>Стандартизация,сертификация и техническое документоведение</t>
  </si>
  <si>
    <t>УП.05</t>
  </si>
  <si>
    <t>ПП.05</t>
  </si>
  <si>
    <t xml:space="preserve">  22 нед.  2ПА</t>
  </si>
  <si>
    <t xml:space="preserve">  17 нед. </t>
  </si>
  <si>
    <t>Финансовая грамотность</t>
  </si>
  <si>
    <t>ОУД.12</t>
  </si>
  <si>
    <t>ОПД.14</t>
  </si>
  <si>
    <t xml:space="preserve">  15нед+2П</t>
  </si>
  <si>
    <t>20нед 2ПА+3П</t>
  </si>
  <si>
    <t xml:space="preserve"> 10нед 1ПА+7П </t>
  </si>
  <si>
    <t xml:space="preserve"> 12 нед  1ПА</t>
  </si>
  <si>
    <t xml:space="preserve">  15нед +2П</t>
  </si>
  <si>
    <t xml:space="preserve">  11нед  2ПА+11П</t>
  </si>
  <si>
    <t>Математика</t>
  </si>
  <si>
    <t>Основы безопасности и защита Родины</t>
  </si>
  <si>
    <t>Физика</t>
  </si>
  <si>
    <t>Химия</t>
  </si>
  <si>
    <t>З</t>
  </si>
  <si>
    <t>Обществознание</t>
  </si>
  <si>
    <t>Индивидуальный проект</t>
  </si>
  <si>
    <t>ОУД.13</t>
  </si>
  <si>
    <t>География</t>
  </si>
  <si>
    <t>ОУД.14</t>
  </si>
  <si>
    <t>Биология</t>
  </si>
  <si>
    <t>2.1. План учебного процесса 2024 г.</t>
  </si>
  <si>
    <t>09.02.07 Информационные системы и программирование (Специалист по информационным системам)</t>
  </si>
  <si>
    <t>Осуществление интеграции программных модулей</t>
  </si>
  <si>
    <t>ПМ.02</t>
  </si>
  <si>
    <t>Ревьюирование программных продуктов</t>
  </si>
  <si>
    <t>ПМ.03</t>
  </si>
  <si>
    <t>Сопровождение информационных систем</t>
  </si>
  <si>
    <t>ПМ.06</t>
  </si>
  <si>
    <t>Технология разработки программного обеспечения</t>
  </si>
  <si>
    <t>МДК.02.01</t>
  </si>
  <si>
    <t>МДК.02.02</t>
  </si>
  <si>
    <t>МДК.02.03</t>
  </si>
  <si>
    <t>УП.02</t>
  </si>
  <si>
    <t>ПП.02</t>
  </si>
  <si>
    <t>Математическое моделирование</t>
  </si>
  <si>
    <t>Инструментальные средства разработки программного обеспечения</t>
  </si>
  <si>
    <t>Моделирование и анализ программного обеспечения</t>
  </si>
  <si>
    <t>Управление проектами</t>
  </si>
  <si>
    <t>МДК.03.01</t>
  </si>
  <si>
    <t>МДК.03.02</t>
  </si>
  <si>
    <t>УП.03</t>
  </si>
  <si>
    <t>ПП.03</t>
  </si>
  <si>
    <t>Внедрение ИС</t>
  </si>
  <si>
    <t>МДК.06.01</t>
  </si>
  <si>
    <t>МДК.06.02</t>
  </si>
  <si>
    <t>МДК.06.03</t>
  </si>
  <si>
    <t>ПП.06</t>
  </si>
  <si>
    <t>Инженерно-техническая поддержка сопровождения ИС</t>
  </si>
  <si>
    <t>Устройство и функционирование информационной
системы</t>
  </si>
  <si>
    <t>МДК.06.04</t>
  </si>
  <si>
    <t>Интеллектуальные системы и технологии</t>
  </si>
  <si>
    <t>Утверждено Педагогическим советом</t>
  </si>
  <si>
    <t>Директор________</t>
  </si>
  <si>
    <t xml:space="preserve">УЧЕБНЫЙ ПЛАН </t>
  </si>
  <si>
    <t>программы подготовки специалистов среднего звена</t>
  </si>
  <si>
    <t>Срок получения СПО по ППССЗ базовой подготовки</t>
  </si>
  <si>
    <t xml:space="preserve"> на базе основного общего образования</t>
  </si>
  <si>
    <t>Протокол №        от "     "_______2024 г.</t>
  </si>
  <si>
    <t>09.02.07 Информационные системы и программирование</t>
  </si>
  <si>
    <t>Квалификация: Специалист по информационным системам</t>
  </si>
  <si>
    <t xml:space="preserve"> в очной форме обучения – 3 года и 10 месяцев</t>
  </si>
  <si>
    <t xml:space="preserve">год начала подготовки по ОП – 2024 </t>
  </si>
  <si>
    <t>Профиль получаемого образования – технологический</t>
  </si>
  <si>
    <t xml:space="preserve">Приказ об утверждении ФГОС    № 1547  от 09.12.2016 г.     </t>
  </si>
  <si>
    <t>2. Сводные данные по бюджету времени (в неделях)</t>
  </si>
  <si>
    <t>Курсы</t>
  </si>
  <si>
    <t>Обучение по дисциплинам и междисциплинарным курсам</t>
  </si>
  <si>
    <t>Промежуточная аттестация</t>
  </si>
  <si>
    <t>Государственная итоговая аттестация</t>
  </si>
  <si>
    <t>Каникулы</t>
  </si>
  <si>
    <t>Всего</t>
  </si>
  <si>
    <t>по профилю специальности</t>
  </si>
  <si>
    <t>преддипломная</t>
  </si>
  <si>
    <t>I курс</t>
  </si>
  <si>
    <t>II курс</t>
  </si>
  <si>
    <t>Ш курс</t>
  </si>
  <si>
    <t>Ⅳ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</si>
</sst>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 Cyr"/>
      <family val="2"/>
      <charset val="204"/>
    </font>
    <font>
      <sz val="9"/>
      <name val="Arial Cyr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family val="2"/>
      <charset val="204"/>
    </font>
    <font>
      <b/>
      <sz val="9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24"/>
      </patternFill>
    </fill>
    <fill>
      <patternFill patternType="solid">
        <fgColor rgb="FFFFFF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66FF"/>
        <bgColor indexed="24"/>
      </patternFill>
    </fill>
    <fill>
      <patternFill patternType="solid">
        <fgColor rgb="FFFFFF00"/>
        <bgColor indexed="26"/>
      </patternFill>
    </fill>
    <fill>
      <patternFill patternType="solid">
        <fgColor rgb="FFCC66FF"/>
        <bgColor indexed="26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2" xfId="0" applyFont="1" applyBorder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2" xfId="0" applyBorder="1"/>
    <xf numFmtId="0" fontId="19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5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 wrapText="1"/>
    </xf>
    <xf numFmtId="1" fontId="7" fillId="6" borderId="2" xfId="0" applyNumberFormat="1" applyFont="1" applyFill="1" applyBorder="1" applyAlignment="1">
      <alignment vertical="center"/>
    </xf>
    <xf numFmtId="1" fontId="7" fillId="6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10" fillId="8" borderId="2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1" fontId="4" fillId="8" borderId="3" xfId="0" applyNumberFormat="1" applyFont="1" applyFill="1" applyBorder="1" applyAlignment="1" applyProtection="1">
      <alignment horizontal="center" vertical="center"/>
      <protection locked="0"/>
    </xf>
    <xf numFmtId="1" fontId="4" fillId="11" borderId="3" xfId="0" applyNumberFormat="1" applyFont="1" applyFill="1" applyBorder="1" applyAlignment="1" applyProtection="1">
      <alignment horizontal="center" vertical="center"/>
      <protection locked="0"/>
    </xf>
    <xf numFmtId="1" fontId="4" fillId="12" borderId="3" xfId="0" applyNumberFormat="1" applyFont="1" applyFill="1" applyBorder="1" applyAlignment="1" applyProtection="1">
      <alignment horizontal="center" vertical="center"/>
      <protection locked="0"/>
    </xf>
    <xf numFmtId="1" fontId="4" fillId="7" borderId="3" xfId="0" applyNumberFormat="1" applyFont="1" applyFill="1" applyBorder="1" applyAlignment="1" applyProtection="1">
      <alignment horizontal="center" vertical="center"/>
      <protection locked="0"/>
    </xf>
    <xf numFmtId="1" fontId="4" fillId="13" borderId="3" xfId="0" applyNumberFormat="1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20" fillId="0" borderId="0" xfId="0" applyFont="1" applyAlignment="1"/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4" fillId="0" borderId="0" xfId="0" applyFont="1"/>
    <xf numFmtId="0" fontId="21" fillId="0" borderId="0" xfId="0" applyFont="1" applyAlignment="1">
      <alignment vertical="center"/>
    </xf>
    <xf numFmtId="0" fontId="12" fillId="0" borderId="13" xfId="0" applyFont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textRotation="90" wrapText="1"/>
    </xf>
    <xf numFmtId="0" fontId="23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5" fillId="0" borderId="9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6"/>
  <sheetViews>
    <sheetView tabSelected="1" view="pageLayout" zoomScaleNormal="130" workbookViewId="0">
      <selection activeCell="X65" sqref="X65"/>
    </sheetView>
  </sheetViews>
  <sheetFormatPr defaultRowHeight="12.75" x14ac:dyDescent="0.2"/>
  <cols>
    <col min="1" max="1" width="11.42578125" customWidth="1"/>
    <col min="2" max="2" width="43.140625" customWidth="1"/>
    <col min="3" max="10" width="3" customWidth="1"/>
    <col min="11" max="15" width="5.28515625" customWidth="1"/>
    <col min="16" max="16" width="3.28515625" customWidth="1"/>
    <col min="17" max="24" width="4.7109375" style="2" customWidth="1"/>
  </cols>
  <sheetData>
    <row r="1" spans="1:24" ht="17.25" customHeight="1" x14ac:dyDescent="0.2">
      <c r="A1" s="117" t="s">
        <v>140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9"/>
    </row>
    <row r="2" spans="1:24" ht="12.75" hidden="1" customHeight="1" x14ac:dyDescent="0.2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2"/>
    </row>
    <row r="3" spans="1:24" x14ac:dyDescent="0.2">
      <c r="A3" s="24"/>
      <c r="B3" s="123" t="s">
        <v>141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24" ht="12.75" customHeight="1" x14ac:dyDescent="0.2">
      <c r="A4" s="123" t="s">
        <v>2</v>
      </c>
      <c r="B4" s="123" t="s">
        <v>3</v>
      </c>
      <c r="C4" s="124" t="s">
        <v>4</v>
      </c>
      <c r="D4" s="124"/>
      <c r="E4" s="124"/>
      <c r="F4" s="124"/>
      <c r="G4" s="124"/>
      <c r="H4" s="124"/>
      <c r="I4" s="124"/>
      <c r="J4" s="124"/>
      <c r="K4" s="124" t="s">
        <v>5</v>
      </c>
      <c r="L4" s="124"/>
      <c r="M4" s="124"/>
      <c r="N4" s="124"/>
      <c r="O4" s="124"/>
      <c r="P4" s="124"/>
      <c r="Q4" s="124" t="s">
        <v>6</v>
      </c>
      <c r="R4" s="124"/>
      <c r="S4" s="124"/>
      <c r="T4" s="124"/>
      <c r="U4" s="124"/>
      <c r="V4" s="124"/>
      <c r="W4" s="124"/>
      <c r="X4" s="124"/>
    </row>
    <row r="5" spans="1:24" ht="26.25" customHeight="1" x14ac:dyDescent="0.2">
      <c r="A5" s="123"/>
      <c r="B5" s="123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</row>
    <row r="6" spans="1:24" ht="21" customHeight="1" x14ac:dyDescent="0.2">
      <c r="A6" s="123"/>
      <c r="B6" s="123"/>
      <c r="C6" s="124"/>
      <c r="D6" s="124"/>
      <c r="E6" s="124"/>
      <c r="F6" s="124"/>
      <c r="G6" s="124"/>
      <c r="H6" s="124"/>
      <c r="I6" s="124"/>
      <c r="J6" s="124"/>
      <c r="K6" s="116" t="s">
        <v>7</v>
      </c>
      <c r="L6" s="116" t="s">
        <v>8</v>
      </c>
      <c r="M6" s="125" t="s">
        <v>9</v>
      </c>
      <c r="N6" s="125"/>
      <c r="O6" s="125"/>
      <c r="P6" s="125"/>
      <c r="Q6" s="113" t="s">
        <v>10</v>
      </c>
      <c r="R6" s="113"/>
      <c r="S6" s="113" t="s">
        <v>11</v>
      </c>
      <c r="T6" s="113"/>
      <c r="U6" s="113" t="s">
        <v>12</v>
      </c>
      <c r="V6" s="113"/>
      <c r="W6" s="113" t="s">
        <v>13</v>
      </c>
      <c r="X6" s="113"/>
    </row>
    <row r="7" spans="1:24" ht="12.75" customHeight="1" x14ac:dyDescent="0.2">
      <c r="A7" s="123"/>
      <c r="B7" s="123"/>
      <c r="C7" s="124"/>
      <c r="D7" s="124"/>
      <c r="E7" s="124"/>
      <c r="F7" s="124"/>
      <c r="G7" s="124"/>
      <c r="H7" s="124"/>
      <c r="I7" s="124"/>
      <c r="J7" s="124"/>
      <c r="K7" s="116"/>
      <c r="L7" s="116"/>
      <c r="M7" s="126" t="s">
        <v>14</v>
      </c>
      <c r="N7" s="116" t="s">
        <v>15</v>
      </c>
      <c r="O7" s="116" t="s">
        <v>16</v>
      </c>
      <c r="P7" s="116" t="s">
        <v>17</v>
      </c>
      <c r="Q7" s="115" t="s">
        <v>119</v>
      </c>
      <c r="R7" s="115" t="s">
        <v>118</v>
      </c>
      <c r="S7" s="115" t="s">
        <v>127</v>
      </c>
      <c r="T7" s="115" t="s">
        <v>128</v>
      </c>
      <c r="U7" s="115" t="s">
        <v>123</v>
      </c>
      <c r="V7" s="115" t="s">
        <v>124</v>
      </c>
      <c r="W7" s="115" t="s">
        <v>125</v>
      </c>
      <c r="X7" s="115" t="s">
        <v>126</v>
      </c>
    </row>
    <row r="8" spans="1:24" ht="12.75" customHeight="1" x14ac:dyDescent="0.2">
      <c r="A8" s="123"/>
      <c r="B8" s="123"/>
      <c r="C8" s="124"/>
      <c r="D8" s="124"/>
      <c r="E8" s="124"/>
      <c r="F8" s="124"/>
      <c r="G8" s="124"/>
      <c r="H8" s="124"/>
      <c r="I8" s="124"/>
      <c r="J8" s="124"/>
      <c r="K8" s="116"/>
      <c r="L8" s="116"/>
      <c r="M8" s="126"/>
      <c r="N8" s="116"/>
      <c r="O8" s="116"/>
      <c r="P8" s="116"/>
      <c r="Q8" s="115"/>
      <c r="R8" s="115"/>
      <c r="S8" s="115"/>
      <c r="T8" s="115"/>
      <c r="U8" s="115"/>
      <c r="V8" s="115"/>
      <c r="W8" s="115"/>
      <c r="X8" s="115"/>
    </row>
    <row r="9" spans="1:24" x14ac:dyDescent="0.2">
      <c r="A9" s="123"/>
      <c r="B9" s="123"/>
      <c r="C9" s="124"/>
      <c r="D9" s="124"/>
      <c r="E9" s="124"/>
      <c r="F9" s="124"/>
      <c r="G9" s="124"/>
      <c r="H9" s="124"/>
      <c r="I9" s="124"/>
      <c r="J9" s="124"/>
      <c r="K9" s="116"/>
      <c r="L9" s="116"/>
      <c r="M9" s="126"/>
      <c r="N9" s="116"/>
      <c r="O9" s="116"/>
      <c r="P9" s="116"/>
      <c r="Q9" s="115"/>
      <c r="R9" s="115"/>
      <c r="S9" s="115"/>
      <c r="T9" s="115"/>
      <c r="U9" s="115"/>
      <c r="V9" s="115"/>
      <c r="W9" s="115"/>
      <c r="X9" s="115"/>
    </row>
    <row r="10" spans="1:24" x14ac:dyDescent="0.2">
      <c r="A10" s="123"/>
      <c r="B10" s="123"/>
      <c r="C10" s="124"/>
      <c r="D10" s="124"/>
      <c r="E10" s="124"/>
      <c r="F10" s="124"/>
      <c r="G10" s="124"/>
      <c r="H10" s="124"/>
      <c r="I10" s="124"/>
      <c r="J10" s="124"/>
      <c r="K10" s="116"/>
      <c r="L10" s="116"/>
      <c r="M10" s="126"/>
      <c r="N10" s="116"/>
      <c r="O10" s="116"/>
      <c r="P10" s="116"/>
      <c r="Q10" s="115"/>
      <c r="R10" s="115"/>
      <c r="S10" s="115"/>
      <c r="T10" s="115"/>
      <c r="U10" s="115"/>
      <c r="V10" s="115"/>
      <c r="W10" s="115"/>
      <c r="X10" s="115"/>
    </row>
    <row r="11" spans="1:24" ht="14.25" customHeight="1" x14ac:dyDescent="0.2">
      <c r="A11" s="123"/>
      <c r="B11" s="123"/>
      <c r="C11" s="124"/>
      <c r="D11" s="124"/>
      <c r="E11" s="124"/>
      <c r="F11" s="124"/>
      <c r="G11" s="124"/>
      <c r="H11" s="124"/>
      <c r="I11" s="124"/>
      <c r="J11" s="124"/>
      <c r="K11" s="116"/>
      <c r="L11" s="116"/>
      <c r="M11" s="126"/>
      <c r="N11" s="116"/>
      <c r="O11" s="116"/>
      <c r="P11" s="116"/>
      <c r="Q11" s="115"/>
      <c r="R11" s="115"/>
      <c r="S11" s="115"/>
      <c r="T11" s="115"/>
      <c r="U11" s="115"/>
      <c r="V11" s="115"/>
      <c r="W11" s="115"/>
      <c r="X11" s="115"/>
    </row>
    <row r="12" spans="1:24" ht="46.5" customHeight="1" x14ac:dyDescent="0.2">
      <c r="A12" s="123"/>
      <c r="B12" s="123"/>
      <c r="C12" s="124"/>
      <c r="D12" s="124"/>
      <c r="E12" s="124"/>
      <c r="F12" s="124"/>
      <c r="G12" s="124"/>
      <c r="H12" s="124"/>
      <c r="I12" s="124"/>
      <c r="J12" s="124"/>
      <c r="K12" s="116"/>
      <c r="L12" s="116"/>
      <c r="M12" s="126"/>
      <c r="N12" s="116"/>
      <c r="O12" s="116"/>
      <c r="P12" s="116"/>
      <c r="Q12" s="115"/>
      <c r="R12" s="115"/>
      <c r="S12" s="115"/>
      <c r="T12" s="115"/>
      <c r="U12" s="115"/>
      <c r="V12" s="115"/>
      <c r="W12" s="115"/>
      <c r="X12" s="115"/>
    </row>
    <row r="13" spans="1:24" x14ac:dyDescent="0.2">
      <c r="A13" s="26">
        <v>1</v>
      </c>
      <c r="B13" s="26">
        <v>2</v>
      </c>
      <c r="C13" s="113">
        <v>3</v>
      </c>
      <c r="D13" s="113"/>
      <c r="E13" s="113"/>
      <c r="F13" s="113"/>
      <c r="G13" s="113"/>
      <c r="H13" s="113"/>
      <c r="I13" s="113"/>
      <c r="J13" s="113"/>
      <c r="K13" s="25">
        <v>4</v>
      </c>
      <c r="L13" s="25">
        <v>5</v>
      </c>
      <c r="M13" s="25">
        <v>6</v>
      </c>
      <c r="N13" s="25">
        <v>7</v>
      </c>
      <c r="O13" s="25">
        <v>8</v>
      </c>
      <c r="P13" s="25">
        <v>9</v>
      </c>
      <c r="Q13" s="25">
        <v>10</v>
      </c>
      <c r="R13" s="25">
        <v>11</v>
      </c>
      <c r="S13" s="25">
        <v>12</v>
      </c>
      <c r="T13" s="25">
        <v>13</v>
      </c>
      <c r="U13" s="25">
        <v>14</v>
      </c>
      <c r="V13" s="25">
        <v>15</v>
      </c>
      <c r="W13" s="25">
        <v>16</v>
      </c>
      <c r="X13" s="25">
        <v>17</v>
      </c>
    </row>
    <row r="14" spans="1:24" x14ac:dyDescent="0.2">
      <c r="A14" s="27" t="s">
        <v>18</v>
      </c>
      <c r="B14" s="27" t="s">
        <v>19</v>
      </c>
      <c r="C14" s="4">
        <v>1</v>
      </c>
      <c r="D14" s="5">
        <v>2</v>
      </c>
      <c r="E14" s="5">
        <v>3</v>
      </c>
      <c r="F14" s="5">
        <v>4</v>
      </c>
      <c r="G14" s="5">
        <v>5</v>
      </c>
      <c r="H14" s="5">
        <v>6</v>
      </c>
      <c r="I14" s="5">
        <v>7</v>
      </c>
      <c r="J14" s="5">
        <v>8</v>
      </c>
      <c r="K14" s="5" t="e">
        <f>SUM(K15:K23,K25:K27,#REF!)</f>
        <v>#REF!</v>
      </c>
      <c r="L14" s="5" t="e">
        <f>SUM(L15:L23,L25:L27,#REF!)</f>
        <v>#REF!</v>
      </c>
      <c r="M14" s="5">
        <f>SUM(Q14:X14)</f>
        <v>1476</v>
      </c>
      <c r="N14" s="5" t="e">
        <f>SUM(N15:N23,N25:N27,#REF!)</f>
        <v>#REF!</v>
      </c>
      <c r="O14" s="5" t="e">
        <f>SUM(O15:O23,O25:O26,#REF!)</f>
        <v>#REF!</v>
      </c>
      <c r="P14" s="5"/>
      <c r="Q14" s="5">
        <f t="shared" ref="Q14:X14" si="0">SUM(Q15:Q28)</f>
        <v>612</v>
      </c>
      <c r="R14" s="5">
        <f t="shared" si="0"/>
        <v>864</v>
      </c>
      <c r="S14" s="5">
        <f t="shared" si="0"/>
        <v>0</v>
      </c>
      <c r="T14" s="5">
        <f t="shared" si="0"/>
        <v>0</v>
      </c>
      <c r="U14" s="5">
        <f t="shared" si="0"/>
        <v>0</v>
      </c>
      <c r="V14" s="5">
        <f t="shared" si="0"/>
        <v>0</v>
      </c>
      <c r="W14" s="5">
        <f t="shared" si="0"/>
        <v>0</v>
      </c>
      <c r="X14" s="5">
        <f t="shared" si="0"/>
        <v>0</v>
      </c>
    </row>
    <row r="15" spans="1:24" x14ac:dyDescent="0.2">
      <c r="A15" s="69" t="s">
        <v>20</v>
      </c>
      <c r="B15" s="70" t="s">
        <v>21</v>
      </c>
      <c r="C15" s="71" t="s">
        <v>22</v>
      </c>
      <c r="D15" s="71" t="s">
        <v>0</v>
      </c>
      <c r="E15" s="7" t="s">
        <v>22</v>
      </c>
      <c r="F15" s="7" t="s">
        <v>22</v>
      </c>
      <c r="G15" s="7" t="s">
        <v>22</v>
      </c>
      <c r="H15" s="7" t="s">
        <v>22</v>
      </c>
      <c r="I15" s="7" t="s">
        <v>22</v>
      </c>
      <c r="J15" s="7" t="s">
        <v>22</v>
      </c>
      <c r="K15" s="23">
        <f>SUM(L15:M15)</f>
        <v>108</v>
      </c>
      <c r="L15" s="23">
        <f>QUOTIENT(M15,2)</f>
        <v>36</v>
      </c>
      <c r="M15" s="23">
        <f>SUM(Q15:X15)</f>
        <v>72</v>
      </c>
      <c r="N15" s="8">
        <v>58</v>
      </c>
      <c r="O15" s="8">
        <v>20</v>
      </c>
      <c r="P15" s="8"/>
      <c r="Q15" s="73">
        <v>34</v>
      </c>
      <c r="R15" s="74">
        <v>38</v>
      </c>
      <c r="S15" s="80"/>
      <c r="T15" s="80"/>
      <c r="U15" s="59"/>
      <c r="V15" s="59"/>
      <c r="W15" s="59"/>
      <c r="X15" s="59"/>
    </row>
    <row r="16" spans="1:24" ht="25.5" x14ac:dyDescent="0.2">
      <c r="A16" s="69" t="s">
        <v>23</v>
      </c>
      <c r="B16" s="70" t="s">
        <v>24</v>
      </c>
      <c r="C16" s="71" t="s">
        <v>22</v>
      </c>
      <c r="D16" s="71" t="s">
        <v>25</v>
      </c>
      <c r="E16" s="7" t="s">
        <v>22</v>
      </c>
      <c r="F16" s="7" t="s">
        <v>22</v>
      </c>
      <c r="G16" s="7" t="s">
        <v>22</v>
      </c>
      <c r="H16" s="7" t="s">
        <v>22</v>
      </c>
      <c r="I16" s="7" t="s">
        <v>22</v>
      </c>
      <c r="J16" s="7" t="s">
        <v>22</v>
      </c>
      <c r="K16" s="23">
        <f t="shared" ref="K16:K28" si="1">SUM(L16:M16)</f>
        <v>162</v>
      </c>
      <c r="L16" s="23">
        <f t="shared" ref="L16:L28" si="2">QUOTIENT(M16,2)</f>
        <v>54</v>
      </c>
      <c r="M16" s="23">
        <f t="shared" ref="M16:M28" si="3">SUM(Q16:X16)</f>
        <v>108</v>
      </c>
      <c r="N16" s="8">
        <v>65</v>
      </c>
      <c r="O16" s="8">
        <v>20</v>
      </c>
      <c r="P16" s="8"/>
      <c r="Q16" s="73">
        <v>51</v>
      </c>
      <c r="R16" s="75">
        <v>57</v>
      </c>
      <c r="S16" s="80"/>
      <c r="T16" s="99"/>
      <c r="U16" s="59"/>
      <c r="V16" s="59"/>
      <c r="W16" s="59"/>
      <c r="X16" s="59"/>
    </row>
    <row r="17" spans="1:24" ht="25.5" x14ac:dyDescent="0.2">
      <c r="A17" s="69" t="s">
        <v>26</v>
      </c>
      <c r="B17" s="70" t="s">
        <v>27</v>
      </c>
      <c r="C17" s="71" t="s">
        <v>22</v>
      </c>
      <c r="D17" s="71" t="s">
        <v>25</v>
      </c>
      <c r="E17" s="7" t="s">
        <v>22</v>
      </c>
      <c r="F17" s="7" t="s">
        <v>22</v>
      </c>
      <c r="G17" s="7" t="s">
        <v>22</v>
      </c>
      <c r="H17" s="7" t="s">
        <v>22</v>
      </c>
      <c r="I17" s="7" t="s">
        <v>22</v>
      </c>
      <c r="J17" s="7" t="s">
        <v>22</v>
      </c>
      <c r="K17" s="23">
        <f>SUM(L17:M17)</f>
        <v>108</v>
      </c>
      <c r="L17" s="23">
        <f>QUOTIENT(M17,2)</f>
        <v>36</v>
      </c>
      <c r="M17" s="23">
        <f>SUM(Q17:X17)</f>
        <v>72</v>
      </c>
      <c r="N17" s="8">
        <v>22</v>
      </c>
      <c r="O17" s="8">
        <v>10</v>
      </c>
      <c r="P17" s="8"/>
      <c r="Q17" s="76">
        <v>34</v>
      </c>
      <c r="R17" s="75">
        <v>38</v>
      </c>
      <c r="S17" s="80"/>
      <c r="T17" s="99"/>
      <c r="U17" s="59"/>
      <c r="V17" s="59"/>
      <c r="W17" s="59"/>
      <c r="X17" s="59"/>
    </row>
    <row r="18" spans="1:24" x14ac:dyDescent="0.2">
      <c r="A18" s="69" t="s">
        <v>28</v>
      </c>
      <c r="B18" s="70" t="s">
        <v>129</v>
      </c>
      <c r="C18" s="71" t="s">
        <v>22</v>
      </c>
      <c r="D18" s="71" t="s">
        <v>0</v>
      </c>
      <c r="E18" s="7" t="s">
        <v>22</v>
      </c>
      <c r="F18" s="7" t="s">
        <v>22</v>
      </c>
      <c r="G18" s="7" t="s">
        <v>22</v>
      </c>
      <c r="H18" s="7" t="s">
        <v>22</v>
      </c>
      <c r="I18" s="7" t="s">
        <v>22</v>
      </c>
      <c r="J18" s="7" t="s">
        <v>22</v>
      </c>
      <c r="K18" s="23">
        <f t="shared" si="1"/>
        <v>510</v>
      </c>
      <c r="L18" s="23">
        <f t="shared" si="2"/>
        <v>170</v>
      </c>
      <c r="M18" s="23">
        <f t="shared" si="3"/>
        <v>340</v>
      </c>
      <c r="N18" s="8">
        <v>0</v>
      </c>
      <c r="O18" s="8">
        <v>117</v>
      </c>
      <c r="P18" s="8"/>
      <c r="Q18" s="73">
        <v>170</v>
      </c>
      <c r="R18" s="74">
        <v>170</v>
      </c>
      <c r="S18" s="59"/>
      <c r="T18" s="59"/>
      <c r="U18" s="59"/>
      <c r="V18" s="59"/>
      <c r="W18" s="59"/>
      <c r="X18" s="59"/>
    </row>
    <row r="19" spans="1:24" x14ac:dyDescent="0.2">
      <c r="A19" s="69" t="s">
        <v>29</v>
      </c>
      <c r="B19" s="70" t="s">
        <v>30</v>
      </c>
      <c r="C19" s="71" t="s">
        <v>22</v>
      </c>
      <c r="D19" s="71" t="s">
        <v>0</v>
      </c>
      <c r="E19" s="7" t="s">
        <v>22</v>
      </c>
      <c r="F19" s="7" t="s">
        <v>22</v>
      </c>
      <c r="G19" s="7" t="s">
        <v>22</v>
      </c>
      <c r="H19" s="7" t="s">
        <v>22</v>
      </c>
      <c r="I19" s="7" t="s">
        <v>22</v>
      </c>
      <c r="J19" s="7" t="s">
        <v>22</v>
      </c>
      <c r="K19" s="23">
        <f t="shared" si="1"/>
        <v>204</v>
      </c>
      <c r="L19" s="23">
        <f t="shared" si="2"/>
        <v>68</v>
      </c>
      <c r="M19" s="23">
        <f t="shared" si="3"/>
        <v>136</v>
      </c>
      <c r="N19" s="8">
        <v>100</v>
      </c>
      <c r="O19" s="8">
        <v>134</v>
      </c>
      <c r="P19" s="8"/>
      <c r="Q19" s="76">
        <v>68</v>
      </c>
      <c r="R19" s="74">
        <v>68</v>
      </c>
      <c r="S19" s="59"/>
      <c r="T19" s="59"/>
      <c r="U19" s="59"/>
      <c r="V19" s="59"/>
      <c r="W19" s="59"/>
      <c r="X19" s="59"/>
    </row>
    <row r="20" spans="1:24" ht="25.5" x14ac:dyDescent="0.2">
      <c r="A20" s="69" t="s">
        <v>31</v>
      </c>
      <c r="B20" s="70" t="s">
        <v>32</v>
      </c>
      <c r="C20" s="71" t="s">
        <v>25</v>
      </c>
      <c r="D20" s="71" t="s">
        <v>25</v>
      </c>
      <c r="E20" s="7" t="s">
        <v>22</v>
      </c>
      <c r="F20" s="7" t="s">
        <v>22</v>
      </c>
      <c r="G20" s="7" t="s">
        <v>22</v>
      </c>
      <c r="H20" s="7" t="s">
        <v>22</v>
      </c>
      <c r="I20" s="7" t="s">
        <v>22</v>
      </c>
      <c r="J20" s="7" t="s">
        <v>22</v>
      </c>
      <c r="K20" s="23">
        <f t="shared" si="1"/>
        <v>108</v>
      </c>
      <c r="L20" s="23">
        <f t="shared" si="2"/>
        <v>36</v>
      </c>
      <c r="M20" s="23">
        <f t="shared" si="3"/>
        <v>72</v>
      </c>
      <c r="N20" s="8">
        <v>45</v>
      </c>
      <c r="O20" s="8">
        <v>72</v>
      </c>
      <c r="P20" s="8"/>
      <c r="Q20" s="75">
        <v>34</v>
      </c>
      <c r="R20" s="75">
        <v>38</v>
      </c>
      <c r="S20" s="59"/>
      <c r="T20" s="59"/>
      <c r="U20" s="59"/>
      <c r="V20" s="59"/>
      <c r="W20" s="59"/>
      <c r="X20" s="59"/>
    </row>
    <row r="21" spans="1:24" ht="25.5" x14ac:dyDescent="0.2">
      <c r="A21" s="69" t="s">
        <v>33</v>
      </c>
      <c r="B21" s="70" t="s">
        <v>36</v>
      </c>
      <c r="C21" s="71" t="s">
        <v>22</v>
      </c>
      <c r="D21" s="71" t="s">
        <v>25</v>
      </c>
      <c r="E21" s="7" t="s">
        <v>22</v>
      </c>
      <c r="F21" s="7" t="s">
        <v>22</v>
      </c>
      <c r="G21" s="7" t="s">
        <v>22</v>
      </c>
      <c r="H21" s="7" t="s">
        <v>22</v>
      </c>
      <c r="I21" s="7" t="s">
        <v>22</v>
      </c>
      <c r="J21" s="7" t="s">
        <v>22</v>
      </c>
      <c r="K21" s="23">
        <f t="shared" si="1"/>
        <v>162</v>
      </c>
      <c r="L21" s="23">
        <f t="shared" si="2"/>
        <v>54</v>
      </c>
      <c r="M21" s="23">
        <f t="shared" si="3"/>
        <v>108</v>
      </c>
      <c r="N21" s="8">
        <v>0</v>
      </c>
      <c r="O21" s="8">
        <v>117</v>
      </c>
      <c r="P21" s="8"/>
      <c r="Q21" s="73">
        <v>51</v>
      </c>
      <c r="R21" s="75">
        <v>57</v>
      </c>
      <c r="S21" s="59"/>
      <c r="T21" s="59"/>
      <c r="U21" s="59"/>
      <c r="V21" s="59"/>
      <c r="W21" s="59"/>
      <c r="X21" s="59"/>
    </row>
    <row r="22" spans="1:24" ht="25.5" x14ac:dyDescent="0.2">
      <c r="A22" s="69" t="s">
        <v>34</v>
      </c>
      <c r="B22" s="70" t="s">
        <v>130</v>
      </c>
      <c r="C22" s="71" t="s">
        <v>22</v>
      </c>
      <c r="D22" s="71" t="s">
        <v>25</v>
      </c>
      <c r="E22" s="7" t="s">
        <v>22</v>
      </c>
      <c r="F22" s="7" t="s">
        <v>22</v>
      </c>
      <c r="G22" s="7" t="s">
        <v>22</v>
      </c>
      <c r="H22" s="7" t="s">
        <v>22</v>
      </c>
      <c r="I22" s="7" t="s">
        <v>22</v>
      </c>
      <c r="J22" s="7" t="s">
        <v>22</v>
      </c>
      <c r="K22" s="23">
        <f t="shared" si="1"/>
        <v>102</v>
      </c>
      <c r="L22" s="23">
        <f t="shared" si="2"/>
        <v>34</v>
      </c>
      <c r="M22" s="23">
        <f t="shared" si="3"/>
        <v>68</v>
      </c>
      <c r="N22" s="8">
        <v>56</v>
      </c>
      <c r="O22" s="8">
        <v>14</v>
      </c>
      <c r="P22" s="8"/>
      <c r="Q22" s="73">
        <v>34</v>
      </c>
      <c r="R22" s="77">
        <v>34</v>
      </c>
      <c r="S22" s="59"/>
      <c r="T22" s="59"/>
      <c r="U22" s="59"/>
      <c r="V22" s="59"/>
      <c r="W22" s="59"/>
      <c r="X22" s="59"/>
    </row>
    <row r="23" spans="1:24" s="11" customFormat="1" x14ac:dyDescent="0.2">
      <c r="A23" s="69" t="s">
        <v>35</v>
      </c>
      <c r="B23" s="70" t="s">
        <v>131</v>
      </c>
      <c r="C23" s="71" t="s">
        <v>22</v>
      </c>
      <c r="D23" s="71" t="s">
        <v>0</v>
      </c>
      <c r="E23" s="7" t="s">
        <v>22</v>
      </c>
      <c r="F23" s="7" t="s">
        <v>22</v>
      </c>
      <c r="G23" s="7" t="s">
        <v>22</v>
      </c>
      <c r="H23" s="7" t="s">
        <v>22</v>
      </c>
      <c r="I23" s="7" t="s">
        <v>22</v>
      </c>
      <c r="J23" s="7" t="s">
        <v>22</v>
      </c>
      <c r="K23" s="23">
        <f t="shared" si="1"/>
        <v>270</v>
      </c>
      <c r="L23" s="23">
        <f t="shared" si="2"/>
        <v>90</v>
      </c>
      <c r="M23" s="23">
        <f t="shared" si="3"/>
        <v>180</v>
      </c>
      <c r="N23" s="8">
        <v>24</v>
      </c>
      <c r="O23" s="8">
        <v>12</v>
      </c>
      <c r="P23" s="8"/>
      <c r="Q23" s="78">
        <v>68</v>
      </c>
      <c r="R23" s="81">
        <v>112</v>
      </c>
      <c r="S23" s="59"/>
      <c r="T23" s="59"/>
      <c r="U23" s="59"/>
      <c r="V23" s="59"/>
      <c r="W23" s="59"/>
      <c r="X23" s="59"/>
    </row>
    <row r="24" spans="1:24" x14ac:dyDescent="0.2">
      <c r="A24" s="69" t="s">
        <v>37</v>
      </c>
      <c r="B24" s="70" t="s">
        <v>132</v>
      </c>
      <c r="C24" s="71" t="s">
        <v>22</v>
      </c>
      <c r="D24" s="71" t="s">
        <v>133</v>
      </c>
      <c r="E24" s="7" t="s">
        <v>22</v>
      </c>
      <c r="F24" s="7" t="s">
        <v>22</v>
      </c>
      <c r="G24" s="7" t="s">
        <v>22</v>
      </c>
      <c r="H24" s="7" t="s">
        <v>22</v>
      </c>
      <c r="I24" s="7" t="s">
        <v>22</v>
      </c>
      <c r="J24" s="7" t="s">
        <v>22</v>
      </c>
      <c r="K24" s="23">
        <f t="shared" si="1"/>
        <v>108</v>
      </c>
      <c r="L24" s="23">
        <f t="shared" si="2"/>
        <v>36</v>
      </c>
      <c r="M24" s="23">
        <f t="shared" si="3"/>
        <v>72</v>
      </c>
      <c r="N24" s="8">
        <v>24</v>
      </c>
      <c r="O24" s="8">
        <v>12</v>
      </c>
      <c r="P24" s="9"/>
      <c r="Q24" s="78">
        <v>34</v>
      </c>
      <c r="R24" s="79">
        <v>38</v>
      </c>
      <c r="S24" s="59"/>
      <c r="T24" s="59"/>
      <c r="U24" s="80"/>
      <c r="V24" s="80"/>
      <c r="W24" s="80"/>
      <c r="X24" s="80"/>
    </row>
    <row r="25" spans="1:24" ht="25.5" x14ac:dyDescent="0.2">
      <c r="A25" s="69" t="s">
        <v>38</v>
      </c>
      <c r="B25" s="72" t="s">
        <v>134</v>
      </c>
      <c r="C25" s="71" t="s">
        <v>22</v>
      </c>
      <c r="D25" s="71" t="s">
        <v>25</v>
      </c>
      <c r="E25" s="7" t="s">
        <v>22</v>
      </c>
      <c r="F25" s="7" t="s">
        <v>22</v>
      </c>
      <c r="G25" s="7" t="s">
        <v>22</v>
      </c>
      <c r="H25" s="7" t="s">
        <v>22</v>
      </c>
      <c r="I25" s="7" t="s">
        <v>22</v>
      </c>
      <c r="J25" s="7" t="s">
        <v>22</v>
      </c>
      <c r="K25" s="23">
        <f t="shared" si="1"/>
        <v>105</v>
      </c>
      <c r="L25" s="23">
        <f t="shared" si="2"/>
        <v>35</v>
      </c>
      <c r="M25" s="23">
        <f t="shared" si="3"/>
        <v>70</v>
      </c>
      <c r="N25" s="8">
        <v>24</v>
      </c>
      <c r="O25" s="8">
        <v>12</v>
      </c>
      <c r="P25" s="8"/>
      <c r="Q25" s="73"/>
      <c r="R25" s="75">
        <v>70</v>
      </c>
      <c r="S25" s="59"/>
      <c r="T25" s="59"/>
      <c r="U25" s="59"/>
      <c r="V25" s="59"/>
      <c r="W25" s="59"/>
      <c r="X25" s="59"/>
    </row>
    <row r="26" spans="1:24" ht="25.5" x14ac:dyDescent="0.2">
      <c r="A26" s="69" t="s">
        <v>121</v>
      </c>
      <c r="B26" s="70" t="s">
        <v>135</v>
      </c>
      <c r="C26" s="71" t="s">
        <v>25</v>
      </c>
      <c r="D26" s="71" t="s">
        <v>22</v>
      </c>
      <c r="E26" s="7" t="s">
        <v>22</v>
      </c>
      <c r="F26" s="7" t="s">
        <v>22</v>
      </c>
      <c r="G26" s="7" t="s">
        <v>22</v>
      </c>
      <c r="H26" s="7" t="s">
        <v>22</v>
      </c>
      <c r="I26" s="7" t="s">
        <v>22</v>
      </c>
      <c r="J26" s="7" t="s">
        <v>22</v>
      </c>
      <c r="K26" s="23">
        <f t="shared" si="1"/>
        <v>51</v>
      </c>
      <c r="L26" s="23">
        <f t="shared" si="2"/>
        <v>17</v>
      </c>
      <c r="M26" s="23">
        <f t="shared" si="3"/>
        <v>34</v>
      </c>
      <c r="N26" s="8">
        <v>24</v>
      </c>
      <c r="O26" s="8">
        <v>12</v>
      </c>
      <c r="P26" s="8"/>
      <c r="Q26" s="82">
        <v>34</v>
      </c>
      <c r="R26" s="83"/>
      <c r="S26" s="59"/>
      <c r="T26" s="59"/>
      <c r="U26" s="59"/>
      <c r="V26" s="59"/>
      <c r="W26" s="59"/>
      <c r="X26" s="59"/>
    </row>
    <row r="27" spans="1:24" ht="15.75" customHeight="1" x14ac:dyDescent="0.2">
      <c r="A27" s="69" t="s">
        <v>136</v>
      </c>
      <c r="B27" s="70" t="s">
        <v>137</v>
      </c>
      <c r="C27" s="71" t="s">
        <v>22</v>
      </c>
      <c r="D27" s="71" t="s">
        <v>25</v>
      </c>
      <c r="E27" s="7" t="s">
        <v>22</v>
      </c>
      <c r="F27" s="7" t="s">
        <v>22</v>
      </c>
      <c r="G27" s="7" t="s">
        <v>22</v>
      </c>
      <c r="H27" s="7" t="s">
        <v>22</v>
      </c>
      <c r="I27" s="7" t="s">
        <v>22</v>
      </c>
      <c r="J27" s="7" t="s">
        <v>22</v>
      </c>
      <c r="K27" s="23">
        <f t="shared" si="1"/>
        <v>108</v>
      </c>
      <c r="L27" s="23">
        <f t="shared" si="2"/>
        <v>36</v>
      </c>
      <c r="M27" s="23">
        <f t="shared" si="3"/>
        <v>72</v>
      </c>
      <c r="N27" s="8">
        <v>24</v>
      </c>
      <c r="O27" s="8">
        <v>12</v>
      </c>
      <c r="P27" s="8"/>
      <c r="Q27" s="80"/>
      <c r="R27" s="84">
        <v>72</v>
      </c>
      <c r="S27" s="59"/>
      <c r="T27" s="59"/>
      <c r="U27" s="59"/>
      <c r="V27" s="59"/>
      <c r="W27" s="59"/>
      <c r="X27" s="59"/>
    </row>
    <row r="28" spans="1:24" ht="15" customHeight="1" x14ac:dyDescent="0.2">
      <c r="A28" s="69" t="s">
        <v>138</v>
      </c>
      <c r="B28" s="70" t="s">
        <v>139</v>
      </c>
      <c r="C28" s="71" t="s">
        <v>22</v>
      </c>
      <c r="D28" s="71" t="s">
        <v>133</v>
      </c>
      <c r="E28" s="7" t="s">
        <v>22</v>
      </c>
      <c r="F28" s="7" t="s">
        <v>22</v>
      </c>
      <c r="G28" s="7" t="s">
        <v>22</v>
      </c>
      <c r="H28" s="7" t="s">
        <v>22</v>
      </c>
      <c r="I28" s="7" t="s">
        <v>22</v>
      </c>
      <c r="J28" s="7" t="s">
        <v>22</v>
      </c>
      <c r="K28" s="23">
        <f t="shared" si="1"/>
        <v>108</v>
      </c>
      <c r="L28" s="23">
        <f t="shared" si="2"/>
        <v>36</v>
      </c>
      <c r="M28" s="23">
        <f t="shared" si="3"/>
        <v>72</v>
      </c>
      <c r="N28" s="8">
        <v>24</v>
      </c>
      <c r="O28" s="8">
        <v>12</v>
      </c>
      <c r="P28" s="9"/>
      <c r="Q28" s="80"/>
      <c r="R28" s="84">
        <v>72</v>
      </c>
      <c r="S28" s="59"/>
      <c r="T28" s="59"/>
      <c r="U28" s="80"/>
      <c r="V28" s="80"/>
      <c r="W28" s="80"/>
      <c r="X28" s="80"/>
    </row>
    <row r="29" spans="1:24" ht="25.5" x14ac:dyDescent="0.2">
      <c r="A29" s="27" t="s">
        <v>39</v>
      </c>
      <c r="B29" s="27" t="s">
        <v>40</v>
      </c>
      <c r="C29" s="28"/>
      <c r="D29" s="28"/>
      <c r="E29" s="28"/>
      <c r="F29" s="28"/>
      <c r="G29" s="28"/>
      <c r="H29" s="28"/>
      <c r="I29" s="29"/>
      <c r="J29" s="29"/>
      <c r="K29" s="30">
        <f>SUM(K30:K36)</f>
        <v>750</v>
      </c>
      <c r="L29" s="30">
        <f>SUM(L30:L36)</f>
        <v>250</v>
      </c>
      <c r="M29" s="5">
        <f t="shared" ref="M29:M34" si="4">SUM(Q29:X29)</f>
        <v>548</v>
      </c>
      <c r="N29" s="30">
        <f>SUM(N30:N36)</f>
        <v>122</v>
      </c>
      <c r="O29" s="30">
        <f>SUM(O30:O36)</f>
        <v>379</v>
      </c>
      <c r="P29" s="30"/>
      <c r="Q29" s="85">
        <f>SUM(Q30:Q35)</f>
        <v>0</v>
      </c>
      <c r="R29" s="85">
        <f t="shared" ref="R29:X29" si="5">SUM(R30:R35)</f>
        <v>0</v>
      </c>
      <c r="S29" s="85">
        <f t="shared" si="5"/>
        <v>60</v>
      </c>
      <c r="T29" s="85">
        <f t="shared" si="5"/>
        <v>44</v>
      </c>
      <c r="U29" s="85">
        <f t="shared" si="5"/>
        <v>56</v>
      </c>
      <c r="V29" s="85">
        <f t="shared" si="5"/>
        <v>140</v>
      </c>
      <c r="W29" s="85">
        <f t="shared" si="5"/>
        <v>64</v>
      </c>
      <c r="X29" s="85">
        <f t="shared" si="5"/>
        <v>184</v>
      </c>
    </row>
    <row r="30" spans="1:24" s="11" customFormat="1" ht="15" x14ac:dyDescent="0.2">
      <c r="A30" s="6" t="s">
        <v>41</v>
      </c>
      <c r="B30" s="6" t="s">
        <v>42</v>
      </c>
      <c r="C30" s="7" t="s">
        <v>22</v>
      </c>
      <c r="D30" s="7" t="s">
        <v>22</v>
      </c>
      <c r="E30" s="7" t="s">
        <v>22</v>
      </c>
      <c r="F30" s="7" t="s">
        <v>22</v>
      </c>
      <c r="G30" s="7" t="s">
        <v>22</v>
      </c>
      <c r="H30" s="7" t="s">
        <v>22</v>
      </c>
      <c r="I30" s="7" t="s">
        <v>22</v>
      </c>
      <c r="J30" s="7" t="s">
        <v>25</v>
      </c>
      <c r="K30" s="23">
        <f>SUM(L30:M30)</f>
        <v>72</v>
      </c>
      <c r="L30" s="23">
        <f>QUOTIENT(M30,2)</f>
        <v>24</v>
      </c>
      <c r="M30" s="23">
        <f t="shared" si="4"/>
        <v>48</v>
      </c>
      <c r="N30" s="8">
        <v>34</v>
      </c>
      <c r="O30" s="8">
        <v>14</v>
      </c>
      <c r="P30" s="8"/>
      <c r="Q30" s="31"/>
      <c r="R30" s="31"/>
      <c r="S30" s="59"/>
      <c r="T30" s="59"/>
      <c r="U30" s="59"/>
      <c r="V30" s="59"/>
      <c r="W30" s="59" t="s">
        <v>1</v>
      </c>
      <c r="X30" s="86">
        <v>48</v>
      </c>
    </row>
    <row r="31" spans="1:24" ht="16.5" customHeight="1" x14ac:dyDescent="0.2">
      <c r="A31" s="6" t="s">
        <v>43</v>
      </c>
      <c r="B31" s="6" t="s">
        <v>30</v>
      </c>
      <c r="C31" s="7" t="s">
        <v>22</v>
      </c>
      <c r="D31" s="7" t="s">
        <v>22</v>
      </c>
      <c r="E31" s="7" t="s">
        <v>22</v>
      </c>
      <c r="F31" s="7" t="s">
        <v>22</v>
      </c>
      <c r="G31" s="7" t="s">
        <v>22</v>
      </c>
      <c r="H31" s="7" t="s">
        <v>25</v>
      </c>
      <c r="I31" s="7" t="s">
        <v>22</v>
      </c>
      <c r="J31" s="7" t="s">
        <v>22</v>
      </c>
      <c r="K31" s="23">
        <f>SUM(L31:M31)</f>
        <v>72</v>
      </c>
      <c r="L31" s="23">
        <f>QUOTIENT(M31,2)</f>
        <v>24</v>
      </c>
      <c r="M31" s="23">
        <f t="shared" si="4"/>
        <v>48</v>
      </c>
      <c r="N31" s="8">
        <v>44</v>
      </c>
      <c r="O31" s="8">
        <v>4</v>
      </c>
      <c r="P31" s="8"/>
      <c r="Q31" s="31"/>
      <c r="R31" s="31"/>
      <c r="S31" s="59"/>
      <c r="T31" s="59"/>
      <c r="U31" s="59"/>
      <c r="V31" s="86">
        <v>48</v>
      </c>
      <c r="W31" s="59"/>
      <c r="X31" s="59"/>
    </row>
    <row r="32" spans="1:24" ht="16.5" customHeight="1" x14ac:dyDescent="0.2">
      <c r="A32" s="6" t="s">
        <v>44</v>
      </c>
      <c r="B32" s="65" t="s">
        <v>100</v>
      </c>
      <c r="C32" s="7"/>
      <c r="D32" s="7"/>
      <c r="E32" s="7"/>
      <c r="F32" s="7"/>
      <c r="G32" s="7"/>
      <c r="H32" s="7"/>
      <c r="I32" s="7"/>
      <c r="J32" s="7" t="s">
        <v>25</v>
      </c>
      <c r="K32" s="23"/>
      <c r="L32" s="23"/>
      <c r="M32" s="23">
        <f t="shared" si="4"/>
        <v>48</v>
      </c>
      <c r="N32" s="63"/>
      <c r="O32" s="63"/>
      <c r="P32" s="63"/>
      <c r="Q32" s="64"/>
      <c r="R32" s="64"/>
      <c r="S32" s="87"/>
      <c r="T32" s="87"/>
      <c r="U32" s="88"/>
      <c r="V32" s="88"/>
      <c r="W32" s="87"/>
      <c r="X32" s="86">
        <v>48</v>
      </c>
    </row>
    <row r="33" spans="1:24" ht="20.25" customHeight="1" x14ac:dyDescent="0.2">
      <c r="A33" s="6" t="s">
        <v>45</v>
      </c>
      <c r="B33" s="6" t="s">
        <v>27</v>
      </c>
      <c r="C33" s="7" t="s">
        <v>22</v>
      </c>
      <c r="D33" s="7" t="s">
        <v>22</v>
      </c>
      <c r="E33" s="7" t="s">
        <v>25</v>
      </c>
      <c r="F33" s="7" t="s">
        <v>25</v>
      </c>
      <c r="G33" s="7" t="s">
        <v>22</v>
      </c>
      <c r="H33" s="7" t="s">
        <v>22</v>
      </c>
      <c r="I33" s="7" t="s">
        <v>25</v>
      </c>
      <c r="J33" s="7" t="s">
        <v>22</v>
      </c>
      <c r="K33" s="23">
        <f>SUM(L33:M33)</f>
        <v>252</v>
      </c>
      <c r="L33" s="23">
        <f>QUOTIENT(M33,2)</f>
        <v>84</v>
      </c>
      <c r="M33" s="23">
        <f t="shared" si="4"/>
        <v>168</v>
      </c>
      <c r="N33" s="32">
        <v>6</v>
      </c>
      <c r="O33" s="8">
        <v>163</v>
      </c>
      <c r="P33" s="8"/>
      <c r="Q33" s="31"/>
      <c r="R33" s="31"/>
      <c r="S33" s="86">
        <v>30</v>
      </c>
      <c r="T33" s="86">
        <v>20</v>
      </c>
      <c r="U33" s="59">
        <v>26</v>
      </c>
      <c r="V33" s="88">
        <v>54</v>
      </c>
      <c r="W33" s="86">
        <v>38</v>
      </c>
      <c r="X33" s="88"/>
    </row>
    <row r="34" spans="1:24" ht="15" x14ac:dyDescent="0.2">
      <c r="A34" s="6" t="s">
        <v>47</v>
      </c>
      <c r="B34" s="6" t="s">
        <v>32</v>
      </c>
      <c r="C34" s="7" t="s">
        <v>22</v>
      </c>
      <c r="D34" s="7" t="s">
        <v>22</v>
      </c>
      <c r="E34" s="7" t="s">
        <v>22</v>
      </c>
      <c r="F34" s="7" t="s">
        <v>22</v>
      </c>
      <c r="G34" s="7" t="s">
        <v>22</v>
      </c>
      <c r="H34" s="7" t="s">
        <v>22</v>
      </c>
      <c r="I34" s="7" t="s">
        <v>22</v>
      </c>
      <c r="J34" s="7" t="s">
        <v>22</v>
      </c>
      <c r="K34" s="23">
        <f>SUM(L34:M34)</f>
        <v>252</v>
      </c>
      <c r="L34" s="23">
        <f>QUOTIENT(M34,2)</f>
        <v>84</v>
      </c>
      <c r="M34" s="23">
        <f t="shared" si="4"/>
        <v>168</v>
      </c>
      <c r="N34" s="8">
        <v>0</v>
      </c>
      <c r="O34" s="8">
        <v>168</v>
      </c>
      <c r="P34" s="8"/>
      <c r="Q34" s="31"/>
      <c r="R34" s="31"/>
      <c r="S34" s="59">
        <v>30</v>
      </c>
      <c r="T34" s="59">
        <v>24</v>
      </c>
      <c r="U34" s="59">
        <v>30</v>
      </c>
      <c r="V34" s="59">
        <v>38</v>
      </c>
      <c r="W34" s="59">
        <v>26</v>
      </c>
      <c r="X34" s="59">
        <v>20</v>
      </c>
    </row>
    <row r="35" spans="1:24" x14ac:dyDescent="0.2">
      <c r="A35" s="33"/>
      <c r="B35" s="34" t="s">
        <v>46</v>
      </c>
      <c r="C35" s="35"/>
      <c r="D35" s="35"/>
      <c r="E35" s="35"/>
      <c r="F35" s="35"/>
      <c r="G35" s="35"/>
      <c r="H35" s="35"/>
      <c r="I35" s="36"/>
      <c r="J35" s="36"/>
      <c r="K35" s="37"/>
      <c r="L35" s="37"/>
      <c r="M35" s="10"/>
      <c r="N35" s="10"/>
      <c r="O35" s="10"/>
      <c r="P35" s="10"/>
      <c r="Q35" s="89">
        <f t="shared" ref="Q35:X35" si="6">SUM(Q36:Q36)</f>
        <v>0</v>
      </c>
      <c r="R35" s="89">
        <f t="shared" si="6"/>
        <v>0</v>
      </c>
      <c r="S35" s="89">
        <f t="shared" si="6"/>
        <v>0</v>
      </c>
      <c r="T35" s="89">
        <f t="shared" si="6"/>
        <v>0</v>
      </c>
      <c r="U35" s="89">
        <f t="shared" si="6"/>
        <v>0</v>
      </c>
      <c r="V35" s="89">
        <f t="shared" si="6"/>
        <v>0</v>
      </c>
      <c r="W35" s="89">
        <f t="shared" si="6"/>
        <v>0</v>
      </c>
      <c r="X35" s="89">
        <f t="shared" si="6"/>
        <v>68</v>
      </c>
    </row>
    <row r="36" spans="1:24" ht="12.75" customHeight="1" x14ac:dyDescent="0.2">
      <c r="A36" s="6" t="s">
        <v>49</v>
      </c>
      <c r="B36" s="6" t="s">
        <v>48</v>
      </c>
      <c r="C36" s="7" t="s">
        <v>22</v>
      </c>
      <c r="D36" s="7" t="s">
        <v>22</v>
      </c>
      <c r="E36" s="7" t="s">
        <v>22</v>
      </c>
      <c r="F36" s="7" t="s">
        <v>22</v>
      </c>
      <c r="G36" s="7" t="s">
        <v>22</v>
      </c>
      <c r="H36" s="7" t="s">
        <v>22</v>
      </c>
      <c r="I36" s="7" t="s">
        <v>22</v>
      </c>
      <c r="J36" s="7" t="s">
        <v>25</v>
      </c>
      <c r="K36" s="23">
        <f>SUM(L36:M36)</f>
        <v>102</v>
      </c>
      <c r="L36" s="23">
        <f>QUOTIENT(M36,2)</f>
        <v>34</v>
      </c>
      <c r="M36" s="23">
        <f>SUM(Q36:X36)</f>
        <v>68</v>
      </c>
      <c r="N36" s="8">
        <v>38</v>
      </c>
      <c r="O36" s="8">
        <v>30</v>
      </c>
      <c r="P36" s="8"/>
      <c r="Q36" s="31"/>
      <c r="R36" s="31"/>
      <c r="S36" s="59"/>
      <c r="T36" s="59"/>
      <c r="U36" s="59"/>
      <c r="V36" s="88"/>
      <c r="W36" s="59"/>
      <c r="X36" s="86">
        <v>68</v>
      </c>
    </row>
    <row r="37" spans="1:24" ht="16.5" customHeight="1" x14ac:dyDescent="0.2">
      <c r="A37" s="27" t="s">
        <v>50</v>
      </c>
      <c r="B37" s="27" t="s">
        <v>51</v>
      </c>
      <c r="C37" s="28"/>
      <c r="D37" s="28"/>
      <c r="E37" s="28"/>
      <c r="F37" s="28"/>
      <c r="G37" s="28"/>
      <c r="H37" s="28"/>
      <c r="I37" s="29"/>
      <c r="J37" s="29"/>
      <c r="K37" s="30">
        <f>SUM(K38:K40)</f>
        <v>268</v>
      </c>
      <c r="L37" s="30">
        <f>SUM(L38:L40)</f>
        <v>89</v>
      </c>
      <c r="M37" s="5">
        <f>SUM(Q37:X37)</f>
        <v>179</v>
      </c>
      <c r="N37" s="30">
        <f>SUM(N38:N40)</f>
        <v>132</v>
      </c>
      <c r="O37" s="30">
        <f>SUM(O38:O40)</f>
        <v>86</v>
      </c>
      <c r="P37" s="30"/>
      <c r="Q37" s="85">
        <f t="shared" ref="Q37:X37" si="7">SUM(Q38:Q40)</f>
        <v>0</v>
      </c>
      <c r="R37" s="85">
        <f t="shared" si="7"/>
        <v>0</v>
      </c>
      <c r="S37" s="85">
        <f t="shared" si="7"/>
        <v>0</v>
      </c>
      <c r="T37" s="85">
        <f t="shared" si="7"/>
        <v>0</v>
      </c>
      <c r="U37" s="85">
        <f t="shared" si="7"/>
        <v>47</v>
      </c>
      <c r="V37" s="85">
        <f t="shared" si="7"/>
        <v>52</v>
      </c>
      <c r="W37" s="85">
        <f t="shared" si="7"/>
        <v>40</v>
      </c>
      <c r="X37" s="85">
        <f t="shared" si="7"/>
        <v>40</v>
      </c>
    </row>
    <row r="38" spans="1:24" ht="20.25" customHeight="1" x14ac:dyDescent="0.2">
      <c r="A38" s="6" t="s">
        <v>52</v>
      </c>
      <c r="B38" s="6" t="s">
        <v>53</v>
      </c>
      <c r="C38" s="7" t="s">
        <v>22</v>
      </c>
      <c r="D38" s="7" t="s">
        <v>22</v>
      </c>
      <c r="E38" s="7" t="s">
        <v>22</v>
      </c>
      <c r="F38" s="7" t="s">
        <v>22</v>
      </c>
      <c r="G38" s="7" t="s">
        <v>25</v>
      </c>
      <c r="H38" s="7" t="s">
        <v>0</v>
      </c>
      <c r="I38" s="7" t="s">
        <v>22</v>
      </c>
      <c r="J38" s="7" t="s">
        <v>22</v>
      </c>
      <c r="K38" s="23">
        <f>SUM(L38:M38)</f>
        <v>148</v>
      </c>
      <c r="L38" s="23">
        <f>QUOTIENT(M38,2)</f>
        <v>49</v>
      </c>
      <c r="M38" s="23">
        <f>SUM(Q38:X38)</f>
        <v>99</v>
      </c>
      <c r="N38" s="8">
        <v>94</v>
      </c>
      <c r="O38" s="8">
        <v>46</v>
      </c>
      <c r="P38" s="8"/>
      <c r="Q38" s="31"/>
      <c r="R38" s="31"/>
      <c r="S38" s="31"/>
      <c r="T38" s="59"/>
      <c r="U38" s="88">
        <v>47</v>
      </c>
      <c r="V38" s="90">
        <v>52</v>
      </c>
      <c r="W38" s="59"/>
      <c r="X38" s="59"/>
    </row>
    <row r="39" spans="1:24" ht="28.5" customHeight="1" x14ac:dyDescent="0.2">
      <c r="A39" s="6" t="s">
        <v>54</v>
      </c>
      <c r="B39" s="65" t="s">
        <v>101</v>
      </c>
      <c r="C39" s="7" t="s">
        <v>22</v>
      </c>
      <c r="D39" s="7" t="s">
        <v>22</v>
      </c>
      <c r="E39" s="7" t="s">
        <v>22</v>
      </c>
      <c r="F39" s="7" t="s">
        <v>22</v>
      </c>
      <c r="G39" s="7" t="s">
        <v>22</v>
      </c>
      <c r="H39" s="7" t="s">
        <v>22</v>
      </c>
      <c r="I39" s="7" t="s">
        <v>22</v>
      </c>
      <c r="J39" s="7" t="s">
        <v>25</v>
      </c>
      <c r="K39" s="23">
        <f>SUM(L39:M39)</f>
        <v>60</v>
      </c>
      <c r="L39" s="23">
        <f>QUOTIENT(M39,2)</f>
        <v>20</v>
      </c>
      <c r="M39" s="23">
        <f>SUM(Q39:X39)</f>
        <v>40</v>
      </c>
      <c r="N39" s="8">
        <v>38</v>
      </c>
      <c r="O39" s="8">
        <v>40</v>
      </c>
      <c r="P39" s="8"/>
      <c r="Q39" s="31"/>
      <c r="R39" s="31"/>
      <c r="S39" s="31"/>
      <c r="T39" s="59"/>
      <c r="U39" s="59"/>
      <c r="V39" s="88"/>
      <c r="W39" s="59"/>
      <c r="X39" s="86">
        <v>40</v>
      </c>
    </row>
    <row r="40" spans="1:24" ht="30" customHeight="1" x14ac:dyDescent="0.2">
      <c r="A40" s="6" t="s">
        <v>55</v>
      </c>
      <c r="B40" s="6" t="s">
        <v>56</v>
      </c>
      <c r="C40" s="7" t="s">
        <v>22</v>
      </c>
      <c r="D40" s="7" t="s">
        <v>22</v>
      </c>
      <c r="E40" s="7" t="s">
        <v>22</v>
      </c>
      <c r="F40" s="7" t="s">
        <v>22</v>
      </c>
      <c r="G40" s="7" t="s">
        <v>22</v>
      </c>
      <c r="H40" s="7" t="s">
        <v>22</v>
      </c>
      <c r="I40" s="7" t="s">
        <v>25</v>
      </c>
      <c r="J40" s="7" t="s">
        <v>22</v>
      </c>
      <c r="K40" s="23">
        <f>SUM(L40:M40)</f>
        <v>60</v>
      </c>
      <c r="L40" s="23">
        <f>QUOTIENT(M40,2)</f>
        <v>20</v>
      </c>
      <c r="M40" s="23">
        <f>SUM(Q40:X40)</f>
        <v>40</v>
      </c>
      <c r="N40" s="8"/>
      <c r="O40" s="8"/>
      <c r="P40" s="8"/>
      <c r="Q40" s="31"/>
      <c r="R40" s="31"/>
      <c r="S40" s="31"/>
      <c r="T40" s="59"/>
      <c r="U40" s="59"/>
      <c r="V40" s="59"/>
      <c r="W40" s="86">
        <v>40</v>
      </c>
      <c r="X40" s="88"/>
    </row>
    <row r="41" spans="1:24" ht="15" customHeight="1" x14ac:dyDescent="0.2">
      <c r="A41" s="27" t="s">
        <v>57</v>
      </c>
      <c r="B41" s="27" t="s">
        <v>58</v>
      </c>
      <c r="C41" s="28"/>
      <c r="D41" s="28"/>
      <c r="E41" s="28"/>
      <c r="F41" s="28"/>
      <c r="G41" s="28"/>
      <c r="H41" s="28"/>
      <c r="I41" s="29"/>
      <c r="J41" s="29"/>
      <c r="K41" s="30">
        <f>SUM(K42:K54)</f>
        <v>1403</v>
      </c>
      <c r="L41" s="30">
        <f>SUM(L42:L54)</f>
        <v>467</v>
      </c>
      <c r="M41" s="30">
        <f>SUM(M42:M54)</f>
        <v>936</v>
      </c>
      <c r="N41" s="30">
        <f>SUM(N42:N54)</f>
        <v>575</v>
      </c>
      <c r="O41" s="30">
        <f>SUM(O42:O54)</f>
        <v>227</v>
      </c>
      <c r="P41" s="5"/>
      <c r="Q41" s="40">
        <f>SUM(Q42:Q50)</f>
        <v>0</v>
      </c>
      <c r="R41" s="40">
        <f>SUM(R42:R50)</f>
        <v>0</v>
      </c>
      <c r="S41" s="40">
        <f>SUM(S42:S50)</f>
        <v>214</v>
      </c>
      <c r="T41" s="40">
        <f>SUM(T42:T50)</f>
        <v>155</v>
      </c>
      <c r="U41" s="40">
        <f>SUM(U42:U54)</f>
        <v>223</v>
      </c>
      <c r="V41" s="40">
        <f>SUM(V42:V54)</f>
        <v>244</v>
      </c>
      <c r="W41" s="40">
        <f>SUM(W42:W50)</f>
        <v>68</v>
      </c>
      <c r="X41" s="40">
        <f>SUM(X42:X54)</f>
        <v>32</v>
      </c>
    </row>
    <row r="42" spans="1:24" ht="15" customHeight="1" x14ac:dyDescent="0.2">
      <c r="A42" s="6" t="s">
        <v>59</v>
      </c>
      <c r="B42" s="6" t="s">
        <v>102</v>
      </c>
      <c r="C42" s="7" t="s">
        <v>22</v>
      </c>
      <c r="D42" s="7" t="s">
        <v>22</v>
      </c>
      <c r="E42" s="7" t="s">
        <v>22</v>
      </c>
      <c r="F42" s="7" t="s">
        <v>22</v>
      </c>
      <c r="G42" s="7" t="s">
        <v>0</v>
      </c>
      <c r="H42" s="7" t="s">
        <v>22</v>
      </c>
      <c r="I42" s="7" t="s">
        <v>22</v>
      </c>
      <c r="J42" s="7" t="s">
        <v>22</v>
      </c>
      <c r="K42" s="23">
        <f>SUM(L42:M42)</f>
        <v>120</v>
      </c>
      <c r="L42" s="23">
        <f>QUOTIENT(M42,2)</f>
        <v>40</v>
      </c>
      <c r="M42" s="23">
        <f>SUM(Q42:X42)</f>
        <v>80</v>
      </c>
      <c r="N42" s="8">
        <v>58</v>
      </c>
      <c r="O42" s="8">
        <v>34</v>
      </c>
      <c r="P42" s="8"/>
      <c r="Q42" s="59"/>
      <c r="R42" s="59"/>
      <c r="S42" s="59"/>
      <c r="T42" s="59"/>
      <c r="U42" s="90">
        <v>80</v>
      </c>
      <c r="V42" s="57"/>
      <c r="W42" s="59"/>
      <c r="X42" s="59"/>
    </row>
    <row r="43" spans="1:24" ht="15.75" customHeight="1" x14ac:dyDescent="0.2">
      <c r="A43" s="6" t="s">
        <v>60</v>
      </c>
      <c r="B43" s="6" t="s">
        <v>61</v>
      </c>
      <c r="C43" s="7" t="s">
        <v>22</v>
      </c>
      <c r="D43" s="7" t="s">
        <v>22</v>
      </c>
      <c r="E43" s="7" t="s">
        <v>0</v>
      </c>
      <c r="F43" s="7" t="s">
        <v>22</v>
      </c>
      <c r="G43" s="7" t="s">
        <v>22</v>
      </c>
      <c r="H43" s="7" t="s">
        <v>22</v>
      </c>
      <c r="I43" s="7" t="s">
        <v>22</v>
      </c>
      <c r="J43" s="7" t="s">
        <v>22</v>
      </c>
      <c r="K43" s="23">
        <f t="shared" ref="K43:K50" si="8">SUM(L43:M43)</f>
        <v>112</v>
      </c>
      <c r="L43" s="23">
        <f t="shared" ref="L43:L50" si="9">QUOTIENT(M43,2)</f>
        <v>37</v>
      </c>
      <c r="M43" s="23">
        <f>SUM(Q43:X43)</f>
        <v>75</v>
      </c>
      <c r="N43" s="8">
        <v>64</v>
      </c>
      <c r="O43" s="8">
        <v>60</v>
      </c>
      <c r="P43" s="8"/>
      <c r="Q43" s="88"/>
      <c r="R43" s="88"/>
      <c r="S43" s="59">
        <v>36</v>
      </c>
      <c r="T43" s="91">
        <v>39</v>
      </c>
      <c r="U43" s="59"/>
      <c r="V43" s="59"/>
      <c r="W43" s="59"/>
      <c r="X43" s="59"/>
    </row>
    <row r="44" spans="1:24" ht="15.75" customHeight="1" x14ac:dyDescent="0.2">
      <c r="A44" s="6" t="s">
        <v>62</v>
      </c>
      <c r="B44" s="6" t="s">
        <v>63</v>
      </c>
      <c r="C44" s="7" t="s">
        <v>22</v>
      </c>
      <c r="D44" s="7" t="s">
        <v>22</v>
      </c>
      <c r="E44" s="7" t="s">
        <v>22</v>
      </c>
      <c r="F44" s="7" t="s">
        <v>22</v>
      </c>
      <c r="G44" s="7" t="s">
        <v>22</v>
      </c>
      <c r="H44" s="7" t="s">
        <v>25</v>
      </c>
      <c r="I44" s="7" t="s">
        <v>22</v>
      </c>
      <c r="J44" s="7" t="s">
        <v>22</v>
      </c>
      <c r="K44" s="23">
        <f t="shared" si="8"/>
        <v>150</v>
      </c>
      <c r="L44" s="23">
        <f t="shared" si="9"/>
        <v>50</v>
      </c>
      <c r="M44" s="23">
        <f>SUM(Q44:X44)</f>
        <v>100</v>
      </c>
      <c r="N44" s="8">
        <v>58</v>
      </c>
      <c r="O44" s="8">
        <v>8</v>
      </c>
      <c r="P44" s="8"/>
      <c r="Q44" s="59"/>
      <c r="R44" s="59"/>
      <c r="S44" s="59"/>
      <c r="T44" s="59"/>
      <c r="U44" s="59">
        <v>34</v>
      </c>
      <c r="V44" s="86">
        <v>66</v>
      </c>
      <c r="W44" s="59"/>
      <c r="X44" s="59"/>
    </row>
    <row r="45" spans="1:24" ht="24.6" customHeight="1" x14ac:dyDescent="0.2">
      <c r="A45" s="6" t="s">
        <v>64</v>
      </c>
      <c r="B45" s="6" t="s">
        <v>115</v>
      </c>
      <c r="C45" s="7" t="s">
        <v>22</v>
      </c>
      <c r="D45" s="7" t="s">
        <v>22</v>
      </c>
      <c r="E45" s="7" t="s">
        <v>22</v>
      </c>
      <c r="F45" s="7" t="s">
        <v>22</v>
      </c>
      <c r="G45" s="7" t="s">
        <v>22</v>
      </c>
      <c r="H45" s="7" t="s">
        <v>22</v>
      </c>
      <c r="I45" s="7" t="s">
        <v>25</v>
      </c>
      <c r="J45" s="7" t="s">
        <v>22</v>
      </c>
      <c r="K45" s="23">
        <f t="shared" si="8"/>
        <v>54</v>
      </c>
      <c r="L45" s="23">
        <f t="shared" si="9"/>
        <v>18</v>
      </c>
      <c r="M45" s="23">
        <f>SUM(Q45:X45)</f>
        <v>36</v>
      </c>
      <c r="N45" s="8">
        <v>28</v>
      </c>
      <c r="O45" s="8">
        <v>20</v>
      </c>
      <c r="P45" s="8"/>
      <c r="Q45" s="59"/>
      <c r="R45" s="59"/>
      <c r="S45" s="59"/>
      <c r="T45" s="59"/>
      <c r="U45" s="59"/>
      <c r="V45" s="59"/>
      <c r="W45" s="86">
        <v>36</v>
      </c>
      <c r="X45" s="57" t="s">
        <v>1</v>
      </c>
    </row>
    <row r="46" spans="1:24" ht="15.75" customHeight="1" x14ac:dyDescent="0.2">
      <c r="A46" s="6" t="s">
        <v>65</v>
      </c>
      <c r="B46" s="6" t="s">
        <v>103</v>
      </c>
      <c r="C46" s="7" t="s">
        <v>22</v>
      </c>
      <c r="D46" s="7" t="s">
        <v>22</v>
      </c>
      <c r="E46" s="7" t="s">
        <v>25</v>
      </c>
      <c r="F46" s="7" t="s">
        <v>22</v>
      </c>
      <c r="G46" s="7" t="s">
        <v>22</v>
      </c>
      <c r="H46" s="7" t="s">
        <v>22</v>
      </c>
      <c r="I46" s="7" t="s">
        <v>22</v>
      </c>
      <c r="J46" s="7" t="s">
        <v>22</v>
      </c>
      <c r="K46" s="23">
        <f t="shared" si="8"/>
        <v>111</v>
      </c>
      <c r="L46" s="23">
        <f t="shared" si="9"/>
        <v>37</v>
      </c>
      <c r="M46" s="23">
        <f>SUM(Q46:X46)</f>
        <v>74</v>
      </c>
      <c r="N46" s="8">
        <v>48</v>
      </c>
      <c r="O46" s="8">
        <v>28</v>
      </c>
      <c r="P46" s="8"/>
      <c r="Q46" s="59"/>
      <c r="R46" s="59"/>
      <c r="S46" s="86">
        <v>74</v>
      </c>
      <c r="T46" s="59"/>
      <c r="U46" s="59"/>
      <c r="V46" s="59"/>
      <c r="W46" s="59"/>
      <c r="X46" s="59"/>
    </row>
    <row r="47" spans="1:24" ht="15" customHeight="1" x14ac:dyDescent="0.2">
      <c r="A47" s="6" t="s">
        <v>66</v>
      </c>
      <c r="B47" s="6" t="s">
        <v>67</v>
      </c>
      <c r="C47" s="7" t="s">
        <v>22</v>
      </c>
      <c r="D47" s="7" t="s">
        <v>0</v>
      </c>
      <c r="E47" s="7" t="s">
        <v>22</v>
      </c>
      <c r="F47" s="7" t="s">
        <v>22</v>
      </c>
      <c r="G47" s="7" t="s">
        <v>22</v>
      </c>
      <c r="H47" s="7" t="s">
        <v>22</v>
      </c>
      <c r="I47" s="7" t="s">
        <v>22</v>
      </c>
      <c r="J47" s="7" t="s">
        <v>22</v>
      </c>
      <c r="K47" s="23">
        <f t="shared" si="8"/>
        <v>168</v>
      </c>
      <c r="L47" s="23">
        <f t="shared" si="9"/>
        <v>56</v>
      </c>
      <c r="M47" s="23">
        <f t="shared" ref="M47:M50" si="10">SUM(Q47:X47)</f>
        <v>112</v>
      </c>
      <c r="N47" s="8">
        <v>97</v>
      </c>
      <c r="O47" s="8">
        <v>15</v>
      </c>
      <c r="P47" s="12"/>
      <c r="Q47" s="59"/>
      <c r="R47" s="59"/>
      <c r="S47" s="88">
        <v>52</v>
      </c>
      <c r="T47" s="90">
        <v>60</v>
      </c>
      <c r="U47" s="59"/>
      <c r="V47" s="59"/>
      <c r="W47" s="59"/>
      <c r="X47" s="59"/>
    </row>
    <row r="48" spans="1:24" ht="27" customHeight="1" x14ac:dyDescent="0.2">
      <c r="A48" s="6" t="s">
        <v>68</v>
      </c>
      <c r="B48" s="6" t="s">
        <v>69</v>
      </c>
      <c r="C48" s="7" t="s">
        <v>22</v>
      </c>
      <c r="D48" s="7" t="s">
        <v>22</v>
      </c>
      <c r="E48" s="7" t="s">
        <v>25</v>
      </c>
      <c r="F48" s="7" t="s">
        <v>25</v>
      </c>
      <c r="G48" s="7" t="s">
        <v>22</v>
      </c>
      <c r="H48" s="7" t="s">
        <v>22</v>
      </c>
      <c r="I48" s="7" t="s">
        <v>22</v>
      </c>
      <c r="J48" s="7" t="s">
        <v>22</v>
      </c>
      <c r="K48" s="23">
        <f t="shared" si="8"/>
        <v>162</v>
      </c>
      <c r="L48" s="23">
        <f t="shared" si="9"/>
        <v>54</v>
      </c>
      <c r="M48" s="23">
        <f>SUM(Q48:X48)</f>
        <v>108</v>
      </c>
      <c r="N48" s="8">
        <v>96</v>
      </c>
      <c r="O48" s="8">
        <v>16</v>
      </c>
      <c r="P48" s="8"/>
      <c r="Q48" s="59"/>
      <c r="R48" s="59"/>
      <c r="S48" s="86">
        <v>52</v>
      </c>
      <c r="T48" s="86">
        <v>56</v>
      </c>
      <c r="U48" s="59"/>
      <c r="V48" s="59"/>
      <c r="W48" s="59"/>
      <c r="X48" s="59"/>
    </row>
    <row r="49" spans="1:24" ht="17.25" customHeight="1" x14ac:dyDescent="0.2">
      <c r="A49" s="6" t="s">
        <v>70</v>
      </c>
      <c r="B49" s="6" t="s">
        <v>72</v>
      </c>
      <c r="C49" s="7" t="s">
        <v>22</v>
      </c>
      <c r="D49" s="7" t="s">
        <v>22</v>
      </c>
      <c r="E49" s="7" t="s">
        <v>22</v>
      </c>
      <c r="F49" s="7" t="s">
        <v>22</v>
      </c>
      <c r="G49" s="7" t="s">
        <v>22</v>
      </c>
      <c r="H49" s="7" t="s">
        <v>22</v>
      </c>
      <c r="I49" s="7" t="s">
        <v>22</v>
      </c>
      <c r="J49" s="7" t="s">
        <v>0</v>
      </c>
      <c r="K49" s="23">
        <f t="shared" si="8"/>
        <v>96</v>
      </c>
      <c r="L49" s="23">
        <f t="shared" si="9"/>
        <v>32</v>
      </c>
      <c r="M49" s="23">
        <f t="shared" si="10"/>
        <v>64</v>
      </c>
      <c r="N49" s="8">
        <v>38</v>
      </c>
      <c r="O49" s="8">
        <v>26</v>
      </c>
      <c r="P49" s="8"/>
      <c r="Q49" s="59"/>
      <c r="R49" s="59"/>
      <c r="S49" s="59"/>
      <c r="T49" s="59"/>
      <c r="U49" s="59"/>
      <c r="V49" s="59"/>
      <c r="W49" s="59">
        <v>32</v>
      </c>
      <c r="X49" s="90">
        <v>32</v>
      </c>
    </row>
    <row r="50" spans="1:24" ht="16.5" customHeight="1" x14ac:dyDescent="0.2">
      <c r="A50" s="12" t="s">
        <v>71</v>
      </c>
      <c r="B50" s="6" t="s">
        <v>74</v>
      </c>
      <c r="C50" s="7" t="s">
        <v>22</v>
      </c>
      <c r="D50" s="7" t="s">
        <v>22</v>
      </c>
      <c r="E50" s="7" t="s">
        <v>22</v>
      </c>
      <c r="F50" s="7" t="s">
        <v>22</v>
      </c>
      <c r="G50" s="7" t="s">
        <v>22</v>
      </c>
      <c r="H50" s="7" t="s">
        <v>25</v>
      </c>
      <c r="I50" s="7" t="s">
        <v>22</v>
      </c>
      <c r="J50" s="7" t="s">
        <v>22</v>
      </c>
      <c r="K50" s="23">
        <f t="shared" si="8"/>
        <v>102</v>
      </c>
      <c r="L50" s="23">
        <f t="shared" si="9"/>
        <v>34</v>
      </c>
      <c r="M50" s="23">
        <f t="shared" si="10"/>
        <v>68</v>
      </c>
      <c r="N50" s="8"/>
      <c r="O50" s="8"/>
      <c r="P50" s="8"/>
      <c r="Q50" s="59"/>
      <c r="R50" s="59"/>
      <c r="S50" s="59"/>
      <c r="T50" s="59"/>
      <c r="U50" s="59">
        <v>32</v>
      </c>
      <c r="V50" s="86">
        <v>36</v>
      </c>
      <c r="W50" s="57"/>
      <c r="X50" s="59"/>
    </row>
    <row r="51" spans="1:24" ht="17.25" customHeight="1" x14ac:dyDescent="0.2">
      <c r="A51" s="12" t="s">
        <v>73</v>
      </c>
      <c r="B51" s="6" t="s">
        <v>106</v>
      </c>
      <c r="C51" s="7" t="s">
        <v>22</v>
      </c>
      <c r="D51" s="7" t="s">
        <v>22</v>
      </c>
      <c r="E51" s="7" t="s">
        <v>22</v>
      </c>
      <c r="F51" s="7" t="s">
        <v>22</v>
      </c>
      <c r="G51" s="7" t="s">
        <v>22</v>
      </c>
      <c r="H51" s="7" t="s">
        <v>25</v>
      </c>
      <c r="I51" s="7" t="s">
        <v>22</v>
      </c>
      <c r="J51" s="7" t="s">
        <v>22</v>
      </c>
      <c r="K51" s="23">
        <f t="shared" ref="K51:K54" si="11">SUM(L51:M51)</f>
        <v>126</v>
      </c>
      <c r="L51" s="23">
        <f t="shared" ref="L51:L54" si="12">QUOTIENT(M51,2)</f>
        <v>42</v>
      </c>
      <c r="M51" s="23">
        <f>SUM(Q51:X51)</f>
        <v>84</v>
      </c>
      <c r="N51" s="8">
        <v>38</v>
      </c>
      <c r="O51" s="8">
        <v>2</v>
      </c>
      <c r="P51" s="8"/>
      <c r="Q51" s="59"/>
      <c r="R51" s="59"/>
      <c r="S51" s="59"/>
      <c r="T51" s="59"/>
      <c r="U51" s="59">
        <v>38</v>
      </c>
      <c r="V51" s="86">
        <v>46</v>
      </c>
      <c r="W51" s="59"/>
      <c r="X51" s="59"/>
    </row>
    <row r="52" spans="1:24" ht="16.5" customHeight="1" x14ac:dyDescent="0.2">
      <c r="A52" s="12" t="s">
        <v>75</v>
      </c>
      <c r="B52" s="6" t="s">
        <v>104</v>
      </c>
      <c r="C52" s="7" t="s">
        <v>22</v>
      </c>
      <c r="D52" s="7" t="s">
        <v>22</v>
      </c>
      <c r="E52" s="7" t="s">
        <v>22</v>
      </c>
      <c r="F52" s="7" t="s">
        <v>22</v>
      </c>
      <c r="G52" s="7" t="s">
        <v>22</v>
      </c>
      <c r="H52" s="7" t="s">
        <v>25</v>
      </c>
      <c r="I52" s="7" t="s">
        <v>22</v>
      </c>
      <c r="J52" s="7" t="s">
        <v>22</v>
      </c>
      <c r="K52" s="23">
        <f t="shared" si="11"/>
        <v>48</v>
      </c>
      <c r="L52" s="23">
        <f t="shared" si="12"/>
        <v>16</v>
      </c>
      <c r="M52" s="23">
        <f>SUM(Q52:X52)</f>
        <v>32</v>
      </c>
      <c r="N52" s="8"/>
      <c r="O52" s="8"/>
      <c r="P52" s="8"/>
      <c r="Q52" s="59"/>
      <c r="R52" s="59"/>
      <c r="S52" s="59"/>
      <c r="T52" s="59"/>
      <c r="U52" s="57"/>
      <c r="V52" s="92">
        <v>32</v>
      </c>
      <c r="W52" s="57"/>
      <c r="X52" s="57"/>
    </row>
    <row r="53" spans="1:24" ht="16.5" customHeight="1" x14ac:dyDescent="0.2">
      <c r="A53" s="12" t="s">
        <v>76</v>
      </c>
      <c r="B53" s="6" t="s">
        <v>120</v>
      </c>
      <c r="C53" s="7" t="s">
        <v>22</v>
      </c>
      <c r="D53" s="7" t="s">
        <v>22</v>
      </c>
      <c r="E53" s="7" t="s">
        <v>22</v>
      </c>
      <c r="F53" s="7" t="s">
        <v>22</v>
      </c>
      <c r="G53" s="7" t="s">
        <v>25</v>
      </c>
      <c r="H53" s="7" t="s">
        <v>22</v>
      </c>
      <c r="I53" s="7" t="s">
        <v>22</v>
      </c>
      <c r="J53" s="7" t="s">
        <v>22</v>
      </c>
      <c r="K53" s="23">
        <f t="shared" si="11"/>
        <v>58</v>
      </c>
      <c r="L53" s="23">
        <f>QUOTIENT(M53,2)</f>
        <v>19</v>
      </c>
      <c r="M53" s="23">
        <f>SUM(Q53:X53)</f>
        <v>39</v>
      </c>
      <c r="N53" s="8"/>
      <c r="O53" s="8"/>
      <c r="P53" s="8"/>
      <c r="Q53" s="59"/>
      <c r="R53" s="59"/>
      <c r="S53" s="59"/>
      <c r="T53" s="59"/>
      <c r="U53" s="92">
        <v>39</v>
      </c>
      <c r="V53" s="93"/>
      <c r="W53" s="57"/>
      <c r="X53" s="57"/>
    </row>
    <row r="54" spans="1:24" x14ac:dyDescent="0.2">
      <c r="A54" s="6" t="s">
        <v>122</v>
      </c>
      <c r="B54" s="6" t="s">
        <v>105</v>
      </c>
      <c r="C54" s="7" t="s">
        <v>22</v>
      </c>
      <c r="D54" s="7" t="s">
        <v>22</v>
      </c>
      <c r="E54" s="7" t="s">
        <v>22</v>
      </c>
      <c r="F54" s="7" t="s">
        <v>22</v>
      </c>
      <c r="G54" s="7" t="s">
        <v>22</v>
      </c>
      <c r="H54" s="7" t="s">
        <v>25</v>
      </c>
      <c r="I54" s="7" t="s">
        <v>22</v>
      </c>
      <c r="J54" s="7" t="s">
        <v>22</v>
      </c>
      <c r="K54" s="23">
        <f t="shared" si="11"/>
        <v>96</v>
      </c>
      <c r="L54" s="23">
        <f t="shared" si="12"/>
        <v>32</v>
      </c>
      <c r="M54" s="23">
        <f>SUM(Q54:X54)</f>
        <v>64</v>
      </c>
      <c r="N54" s="8">
        <v>50</v>
      </c>
      <c r="O54" s="8">
        <v>18</v>
      </c>
      <c r="P54" s="8"/>
      <c r="Q54" s="59"/>
      <c r="R54" s="59"/>
      <c r="S54" s="59"/>
      <c r="T54" s="59"/>
      <c r="U54" s="57"/>
      <c r="V54" s="92">
        <v>64</v>
      </c>
      <c r="W54" s="57" t="s">
        <v>1</v>
      </c>
      <c r="X54" s="93"/>
    </row>
    <row r="55" spans="1:24" x14ac:dyDescent="0.2">
      <c r="A55" s="27" t="s">
        <v>77</v>
      </c>
      <c r="B55" s="27" t="s">
        <v>78</v>
      </c>
      <c r="C55" s="28"/>
      <c r="D55" s="28"/>
      <c r="E55" s="28"/>
      <c r="F55" s="28"/>
      <c r="G55" s="28"/>
      <c r="H55" s="28"/>
      <c r="I55" s="29"/>
      <c r="J55" s="29"/>
      <c r="K55" s="5">
        <f t="shared" ref="K55:P55" si="13">SUM(K56,K62,K73)</f>
        <v>1436</v>
      </c>
      <c r="L55" s="5">
        <f t="shared" si="13"/>
        <v>478</v>
      </c>
      <c r="M55" s="5">
        <f t="shared" si="13"/>
        <v>1554</v>
      </c>
      <c r="N55" s="5">
        <f t="shared" si="13"/>
        <v>867</v>
      </c>
      <c r="O55" s="5">
        <f t="shared" si="13"/>
        <v>195</v>
      </c>
      <c r="P55" s="5">
        <f t="shared" si="13"/>
        <v>20</v>
      </c>
      <c r="Q55" s="40">
        <f>SUM(Q56,Q62,Q73,Q67)</f>
        <v>0</v>
      </c>
      <c r="R55" s="40">
        <f t="shared" ref="R55:X55" si="14">SUM(R56,R62,R73,R67)</f>
        <v>0</v>
      </c>
      <c r="S55" s="40">
        <f t="shared" si="14"/>
        <v>338</v>
      </c>
      <c r="T55" s="40">
        <f t="shared" si="14"/>
        <v>593</v>
      </c>
      <c r="U55" s="40">
        <f t="shared" si="14"/>
        <v>286</v>
      </c>
      <c r="V55" s="40">
        <f t="shared" si="14"/>
        <v>356</v>
      </c>
      <c r="W55" s="40">
        <f t="shared" si="14"/>
        <v>440</v>
      </c>
      <c r="X55" s="40">
        <f t="shared" si="14"/>
        <v>212</v>
      </c>
    </row>
    <row r="56" spans="1:24" ht="25.5" x14ac:dyDescent="0.2">
      <c r="A56" s="27" t="s">
        <v>143</v>
      </c>
      <c r="B56" s="38" t="s">
        <v>142</v>
      </c>
      <c r="C56" s="28"/>
      <c r="D56" s="28"/>
      <c r="E56" s="28"/>
      <c r="F56" s="28"/>
      <c r="G56" s="28"/>
      <c r="H56" s="28"/>
      <c r="I56" s="39"/>
      <c r="J56" s="39"/>
      <c r="K56" s="40">
        <f>SUM(K57:K61)</f>
        <v>505</v>
      </c>
      <c r="L56" s="40">
        <f t="shared" ref="L56:X56" si="15">SUM(L57:L61)</f>
        <v>168</v>
      </c>
      <c r="M56" s="40">
        <f>SUM(M57:M61)</f>
        <v>681</v>
      </c>
      <c r="N56" s="40">
        <f t="shared" si="15"/>
        <v>358</v>
      </c>
      <c r="O56" s="40">
        <f t="shared" si="15"/>
        <v>136</v>
      </c>
      <c r="P56" s="40">
        <f t="shared" si="15"/>
        <v>20</v>
      </c>
      <c r="Q56" s="40">
        <f t="shared" si="15"/>
        <v>0</v>
      </c>
      <c r="R56" s="40">
        <f t="shared" si="15"/>
        <v>0</v>
      </c>
      <c r="S56" s="40">
        <f>SUM(S57:S61)</f>
        <v>158</v>
      </c>
      <c r="T56" s="40">
        <f t="shared" si="15"/>
        <v>205</v>
      </c>
      <c r="U56" s="40">
        <f t="shared" si="15"/>
        <v>75</v>
      </c>
      <c r="V56" s="40">
        <f t="shared" si="15"/>
        <v>61</v>
      </c>
      <c r="W56" s="40">
        <f t="shared" si="15"/>
        <v>99</v>
      </c>
      <c r="X56" s="40">
        <f t="shared" si="15"/>
        <v>83</v>
      </c>
    </row>
    <row r="57" spans="1:24" ht="25.5" x14ac:dyDescent="0.2">
      <c r="A57" s="6" t="s">
        <v>149</v>
      </c>
      <c r="B57" s="6" t="s">
        <v>148</v>
      </c>
      <c r="C57" s="7" t="s">
        <v>22</v>
      </c>
      <c r="D57" s="7" t="s">
        <v>22</v>
      </c>
      <c r="E57" s="7" t="s">
        <v>25</v>
      </c>
      <c r="F57" s="7" t="s">
        <v>0</v>
      </c>
      <c r="G57" s="7" t="s">
        <v>22</v>
      </c>
      <c r="H57" s="7" t="s">
        <v>22</v>
      </c>
      <c r="I57" s="7" t="s">
        <v>22</v>
      </c>
      <c r="J57" s="7" t="s">
        <v>22</v>
      </c>
      <c r="K57" s="23">
        <f>SUM(L57:M57)</f>
        <v>220</v>
      </c>
      <c r="L57" s="23">
        <f>QUOTIENT(M57,2)</f>
        <v>73</v>
      </c>
      <c r="M57" s="23">
        <f>SUM(Q57:X57)</f>
        <v>147</v>
      </c>
      <c r="N57" s="8">
        <v>180</v>
      </c>
      <c r="O57" s="8">
        <v>56</v>
      </c>
      <c r="P57" s="8"/>
      <c r="Q57" s="59"/>
      <c r="R57" s="59"/>
      <c r="S57" s="86">
        <v>86</v>
      </c>
      <c r="T57" s="90">
        <v>61</v>
      </c>
      <c r="U57" s="59"/>
      <c r="V57" s="59"/>
      <c r="W57" s="57"/>
      <c r="X57" s="59"/>
    </row>
    <row r="58" spans="1:24" ht="25.5" x14ac:dyDescent="0.2">
      <c r="A58" s="6" t="s">
        <v>150</v>
      </c>
      <c r="B58" s="6" t="s">
        <v>155</v>
      </c>
      <c r="C58" s="7" t="s">
        <v>22</v>
      </c>
      <c r="D58" s="7" t="s">
        <v>22</v>
      </c>
      <c r="E58" s="7" t="s">
        <v>22</v>
      </c>
      <c r="F58" s="7" t="s">
        <v>22</v>
      </c>
      <c r="G58" s="7" t="s">
        <v>25</v>
      </c>
      <c r="H58" s="7" t="s">
        <v>22</v>
      </c>
      <c r="I58" s="7" t="s">
        <v>0</v>
      </c>
      <c r="J58" s="7" t="s">
        <v>22</v>
      </c>
      <c r="K58" s="23">
        <f>SUM(L58:M58)</f>
        <v>285</v>
      </c>
      <c r="L58" s="23">
        <f>QUOTIENT(M58,2)</f>
        <v>95</v>
      </c>
      <c r="M58" s="23">
        <f>SUM(Q58:X58)</f>
        <v>190</v>
      </c>
      <c r="N58" s="8">
        <v>178</v>
      </c>
      <c r="O58" s="8">
        <v>80</v>
      </c>
      <c r="P58" s="8">
        <v>20</v>
      </c>
      <c r="Q58" s="59"/>
      <c r="R58" s="59"/>
      <c r="S58" s="59"/>
      <c r="T58" s="59"/>
      <c r="U58" s="86">
        <v>75</v>
      </c>
      <c r="V58" s="94">
        <v>61</v>
      </c>
      <c r="W58" s="90">
        <v>54</v>
      </c>
      <c r="X58" s="57"/>
    </row>
    <row r="59" spans="1:24" x14ac:dyDescent="0.2">
      <c r="A59" s="6" t="s">
        <v>151</v>
      </c>
      <c r="B59" s="12" t="s">
        <v>154</v>
      </c>
      <c r="C59" s="7"/>
      <c r="D59" s="7"/>
      <c r="E59" s="7"/>
      <c r="F59" s="7"/>
      <c r="G59" s="7"/>
      <c r="H59" s="7"/>
      <c r="I59" s="7" t="s">
        <v>25</v>
      </c>
      <c r="J59" s="7" t="s">
        <v>0</v>
      </c>
      <c r="K59" s="67"/>
      <c r="L59" s="67"/>
      <c r="M59" s="67">
        <f>SUM(Q59:X59)</f>
        <v>128</v>
      </c>
      <c r="N59" s="8"/>
      <c r="O59" s="8"/>
      <c r="P59" s="8"/>
      <c r="Q59" s="59"/>
      <c r="R59" s="59"/>
      <c r="S59" s="59"/>
      <c r="T59" s="59"/>
      <c r="U59" s="88"/>
      <c r="V59" s="94"/>
      <c r="W59" s="86">
        <v>45</v>
      </c>
      <c r="X59" s="90">
        <v>83</v>
      </c>
    </row>
    <row r="60" spans="1:24" ht="18" customHeight="1" x14ac:dyDescent="0.2">
      <c r="A60" s="6" t="s">
        <v>152</v>
      </c>
      <c r="B60" s="6" t="s">
        <v>79</v>
      </c>
      <c r="C60" s="7" t="s">
        <v>22</v>
      </c>
      <c r="D60" s="7" t="s">
        <v>22</v>
      </c>
      <c r="E60" s="7" t="s">
        <v>22</v>
      </c>
      <c r="F60" s="7" t="s">
        <v>22</v>
      </c>
      <c r="G60" s="7" t="s">
        <v>22</v>
      </c>
      <c r="H60" s="7" t="s">
        <v>22</v>
      </c>
      <c r="I60" s="7" t="s">
        <v>22</v>
      </c>
      <c r="J60" s="7" t="s">
        <v>22</v>
      </c>
      <c r="K60" s="8"/>
      <c r="L60" s="8"/>
      <c r="M60" s="41">
        <f>SUM(Q60:X60)</f>
        <v>108</v>
      </c>
      <c r="N60" s="8"/>
      <c r="O60" s="8"/>
      <c r="P60" s="8"/>
      <c r="Q60" s="59"/>
      <c r="R60" s="59"/>
      <c r="S60" s="61">
        <v>72</v>
      </c>
      <c r="T60" s="61">
        <v>36</v>
      </c>
      <c r="U60" s="61"/>
      <c r="V60" s="61"/>
      <c r="W60" s="57"/>
      <c r="X60" s="57"/>
    </row>
    <row r="61" spans="1:24" ht="13.5" x14ac:dyDescent="0.2">
      <c r="A61" s="6" t="s">
        <v>153</v>
      </c>
      <c r="B61" s="6" t="s">
        <v>80</v>
      </c>
      <c r="C61" s="7" t="s">
        <v>22</v>
      </c>
      <c r="D61" s="7" t="s">
        <v>22</v>
      </c>
      <c r="E61" s="7" t="s">
        <v>22</v>
      </c>
      <c r="F61" s="7" t="s">
        <v>22</v>
      </c>
      <c r="G61" s="7" t="s">
        <v>22</v>
      </c>
      <c r="H61" s="7" t="s">
        <v>22</v>
      </c>
      <c r="I61" s="7" t="s">
        <v>22</v>
      </c>
      <c r="J61" s="7" t="s">
        <v>22</v>
      </c>
      <c r="K61" s="8"/>
      <c r="L61" s="8"/>
      <c r="M61" s="41">
        <f>SUM(Q61:X61)</f>
        <v>108</v>
      </c>
      <c r="N61" s="8"/>
      <c r="O61" s="8"/>
      <c r="P61" s="8"/>
      <c r="Q61" s="59"/>
      <c r="R61" s="59"/>
      <c r="S61" s="59"/>
      <c r="T61" s="61">
        <v>108</v>
      </c>
      <c r="U61" s="61"/>
      <c r="V61" s="61"/>
      <c r="W61" s="57"/>
      <c r="X61" s="59"/>
    </row>
    <row r="62" spans="1:24" x14ac:dyDescent="0.2">
      <c r="A62" s="27" t="s">
        <v>145</v>
      </c>
      <c r="B62" s="27" t="s">
        <v>144</v>
      </c>
      <c r="C62" s="28"/>
      <c r="D62" s="28"/>
      <c r="E62" s="28"/>
      <c r="F62" s="28"/>
      <c r="G62" s="28"/>
      <c r="H62" s="28"/>
      <c r="I62" s="29"/>
      <c r="J62" s="29"/>
      <c r="K62" s="5">
        <f>SUM(K63:K66)</f>
        <v>537</v>
      </c>
      <c r="L62" s="5">
        <f t="shared" ref="L62:X62" si="16">SUM(L63:L66)</f>
        <v>179</v>
      </c>
      <c r="M62" s="5">
        <f t="shared" si="16"/>
        <v>610</v>
      </c>
      <c r="N62" s="5">
        <f t="shared" si="16"/>
        <v>185</v>
      </c>
      <c r="O62" s="5">
        <f t="shared" si="16"/>
        <v>49</v>
      </c>
      <c r="P62" s="5">
        <f t="shared" si="16"/>
        <v>0</v>
      </c>
      <c r="Q62" s="40">
        <f t="shared" si="16"/>
        <v>0</v>
      </c>
      <c r="R62" s="40">
        <f t="shared" si="16"/>
        <v>0</v>
      </c>
      <c r="S62" s="40">
        <f t="shared" si="16"/>
        <v>0</v>
      </c>
      <c r="T62" s="40">
        <f t="shared" si="16"/>
        <v>0</v>
      </c>
      <c r="U62" s="40">
        <f t="shared" si="16"/>
        <v>67</v>
      </c>
      <c r="V62" s="40">
        <f t="shared" si="16"/>
        <v>73</v>
      </c>
      <c r="W62" s="40">
        <f t="shared" si="16"/>
        <v>341</v>
      </c>
      <c r="X62" s="40">
        <f t="shared" si="16"/>
        <v>129</v>
      </c>
    </row>
    <row r="63" spans="1:24" ht="15.75" customHeight="1" x14ac:dyDescent="0.2">
      <c r="A63" s="6" t="s">
        <v>158</v>
      </c>
      <c r="B63" s="6" t="s">
        <v>156</v>
      </c>
      <c r="C63" s="7" t="s">
        <v>22</v>
      </c>
      <c r="D63" s="7" t="s">
        <v>22</v>
      </c>
      <c r="E63" s="7" t="s">
        <v>22</v>
      </c>
      <c r="F63" s="7" t="s">
        <v>22</v>
      </c>
      <c r="G63" s="7" t="s">
        <v>25</v>
      </c>
      <c r="H63" s="7" t="s">
        <v>0</v>
      </c>
      <c r="I63" s="7" t="s">
        <v>22</v>
      </c>
      <c r="J63" s="7" t="s">
        <v>22</v>
      </c>
      <c r="K63" s="23">
        <f>SUM(L63:M63)</f>
        <v>210</v>
      </c>
      <c r="L63" s="23">
        <f>QUOTIENT(M63,2)</f>
        <v>70</v>
      </c>
      <c r="M63" s="23">
        <f>SUM(Q63:X63)</f>
        <v>140</v>
      </c>
      <c r="N63" s="8">
        <v>83</v>
      </c>
      <c r="O63" s="8">
        <v>19</v>
      </c>
      <c r="P63" s="8"/>
      <c r="Q63" s="59"/>
      <c r="R63" s="59"/>
      <c r="S63" s="59"/>
      <c r="T63" s="59"/>
      <c r="U63" s="86">
        <v>67</v>
      </c>
      <c r="V63" s="90">
        <v>73</v>
      </c>
      <c r="W63" s="93"/>
      <c r="X63" s="94"/>
    </row>
    <row r="64" spans="1:24" ht="17.25" customHeight="1" x14ac:dyDescent="0.2">
      <c r="A64" s="6" t="s">
        <v>159</v>
      </c>
      <c r="B64" s="6" t="s">
        <v>157</v>
      </c>
      <c r="C64" s="7" t="s">
        <v>22</v>
      </c>
      <c r="D64" s="7" t="s">
        <v>22</v>
      </c>
      <c r="E64" s="7" t="s">
        <v>22</v>
      </c>
      <c r="F64" s="7" t="s">
        <v>22</v>
      </c>
      <c r="G64" s="7" t="s">
        <v>22</v>
      </c>
      <c r="H64" s="7" t="s">
        <v>22</v>
      </c>
      <c r="I64" s="7" t="s">
        <v>25</v>
      </c>
      <c r="J64" s="7" t="s">
        <v>0</v>
      </c>
      <c r="K64" s="23">
        <f>SUM(L64:M64)</f>
        <v>327</v>
      </c>
      <c r="L64" s="23">
        <f>QUOTIENT(M64,2)</f>
        <v>109</v>
      </c>
      <c r="M64" s="23">
        <f>SUM(Q64:X64)</f>
        <v>218</v>
      </c>
      <c r="N64" s="8">
        <v>102</v>
      </c>
      <c r="O64" s="8">
        <v>30</v>
      </c>
      <c r="P64" s="8"/>
      <c r="Q64" s="59"/>
      <c r="R64" s="59"/>
      <c r="S64" s="59"/>
      <c r="T64" s="59"/>
      <c r="U64" s="59"/>
      <c r="V64" s="59"/>
      <c r="W64" s="86">
        <v>89</v>
      </c>
      <c r="X64" s="95">
        <v>129</v>
      </c>
    </row>
    <row r="65" spans="1:24" ht="35.25" customHeight="1" x14ac:dyDescent="0.2">
      <c r="A65" s="6" t="s">
        <v>160</v>
      </c>
      <c r="B65" s="6" t="s">
        <v>79</v>
      </c>
      <c r="C65" s="7" t="s">
        <v>22</v>
      </c>
      <c r="D65" s="7" t="s">
        <v>22</v>
      </c>
      <c r="E65" s="7" t="s">
        <v>22</v>
      </c>
      <c r="F65" s="7" t="s">
        <v>22</v>
      </c>
      <c r="G65" s="7" t="s">
        <v>22</v>
      </c>
      <c r="H65" s="7" t="s">
        <v>22</v>
      </c>
      <c r="I65" s="7" t="s">
        <v>22</v>
      </c>
      <c r="J65" s="7" t="s">
        <v>22</v>
      </c>
      <c r="K65" s="8"/>
      <c r="L65" s="8"/>
      <c r="M65" s="41">
        <f>SUM(Q65:X65)</f>
        <v>108</v>
      </c>
      <c r="N65" s="8"/>
      <c r="O65" s="8"/>
      <c r="P65" s="8"/>
      <c r="Q65" s="59"/>
      <c r="R65" s="59"/>
      <c r="S65" s="59"/>
      <c r="T65" s="59"/>
      <c r="U65" s="57"/>
      <c r="V65" s="59"/>
      <c r="W65" s="68">
        <v>108</v>
      </c>
      <c r="X65" s="68"/>
    </row>
    <row r="66" spans="1:24" ht="30" customHeight="1" x14ac:dyDescent="0.2">
      <c r="A66" s="6" t="s">
        <v>161</v>
      </c>
      <c r="B66" s="6" t="s">
        <v>80</v>
      </c>
      <c r="C66" s="7" t="s">
        <v>22</v>
      </c>
      <c r="D66" s="7" t="s">
        <v>22</v>
      </c>
      <c r="E66" s="7" t="s">
        <v>22</v>
      </c>
      <c r="F66" s="7" t="s">
        <v>22</v>
      </c>
      <c r="G66" s="7" t="s">
        <v>22</v>
      </c>
      <c r="H66" s="7" t="s">
        <v>22</v>
      </c>
      <c r="I66" s="7" t="s">
        <v>22</v>
      </c>
      <c r="J66" s="7" t="s">
        <v>22</v>
      </c>
      <c r="K66" s="8"/>
      <c r="L66" s="8"/>
      <c r="M66" s="41">
        <f>SUM(Q66:X66)</f>
        <v>144</v>
      </c>
      <c r="N66" s="8"/>
      <c r="O66" s="8"/>
      <c r="P66" s="8"/>
      <c r="Q66" s="59"/>
      <c r="R66" s="59"/>
      <c r="S66" s="59"/>
      <c r="T66" s="59"/>
      <c r="U66" s="68"/>
      <c r="V66" s="59"/>
      <c r="W66" s="61">
        <v>144</v>
      </c>
      <c r="X66" s="61" t="s">
        <v>1</v>
      </c>
    </row>
    <row r="67" spans="1:24" ht="30" customHeight="1" x14ac:dyDescent="0.2">
      <c r="A67" s="27" t="s">
        <v>108</v>
      </c>
      <c r="B67" s="27" t="s">
        <v>107</v>
      </c>
      <c r="C67" s="28"/>
      <c r="D67" s="28"/>
      <c r="E67" s="28"/>
      <c r="F67" s="28"/>
      <c r="G67" s="28"/>
      <c r="H67" s="28"/>
      <c r="I67" s="29"/>
      <c r="J67" s="29"/>
      <c r="K67" s="30">
        <f>SUM(K68:K72)</f>
        <v>1006</v>
      </c>
      <c r="L67" s="30">
        <f t="shared" ref="L67:X67" si="17">SUM(L68:L72)</f>
        <v>335</v>
      </c>
      <c r="M67" s="30">
        <f t="shared" si="17"/>
        <v>671</v>
      </c>
      <c r="N67" s="30">
        <f t="shared" si="17"/>
        <v>324</v>
      </c>
      <c r="O67" s="30">
        <f t="shared" si="17"/>
        <v>10</v>
      </c>
      <c r="P67" s="30">
        <f t="shared" si="17"/>
        <v>0</v>
      </c>
      <c r="Q67" s="85">
        <f t="shared" si="17"/>
        <v>0</v>
      </c>
      <c r="R67" s="85">
        <f t="shared" si="17"/>
        <v>0</v>
      </c>
      <c r="S67" s="85">
        <f t="shared" si="17"/>
        <v>126</v>
      </c>
      <c r="T67" s="85">
        <f t="shared" si="17"/>
        <v>277</v>
      </c>
      <c r="U67" s="85">
        <f t="shared" si="17"/>
        <v>108</v>
      </c>
      <c r="V67" s="85">
        <f t="shared" si="17"/>
        <v>124</v>
      </c>
      <c r="W67" s="85">
        <f t="shared" si="17"/>
        <v>0</v>
      </c>
      <c r="X67" s="85">
        <f t="shared" si="17"/>
        <v>0</v>
      </c>
    </row>
    <row r="68" spans="1:24" ht="30" customHeight="1" x14ac:dyDescent="0.2">
      <c r="A68" s="6" t="s">
        <v>110</v>
      </c>
      <c r="B68" s="6" t="s">
        <v>109</v>
      </c>
      <c r="C68" s="7" t="s">
        <v>22</v>
      </c>
      <c r="D68" s="7" t="s">
        <v>22</v>
      </c>
      <c r="E68" s="7" t="s">
        <v>22</v>
      </c>
      <c r="F68" s="7" t="s">
        <v>0</v>
      </c>
      <c r="G68" s="7" t="s">
        <v>22</v>
      </c>
      <c r="H68" s="7" t="s">
        <v>22</v>
      </c>
      <c r="I68" s="7" t="s">
        <v>22</v>
      </c>
      <c r="J68" s="7" t="s">
        <v>22</v>
      </c>
      <c r="K68" s="23">
        <f>SUM(L68:M68)</f>
        <v>139</v>
      </c>
      <c r="L68" s="23">
        <f>QUOTIENT(M68,2)</f>
        <v>46</v>
      </c>
      <c r="M68" s="23">
        <f>SUM(Q68:X68)</f>
        <v>93</v>
      </c>
      <c r="N68" s="32">
        <v>68</v>
      </c>
      <c r="O68" s="32">
        <v>2</v>
      </c>
      <c r="P68" s="32"/>
      <c r="Q68" s="59"/>
      <c r="R68" s="59"/>
      <c r="S68" s="57">
        <v>54</v>
      </c>
      <c r="T68" s="95">
        <v>39</v>
      </c>
      <c r="U68" s="57"/>
      <c r="V68" s="59"/>
      <c r="W68" s="58"/>
      <c r="X68" s="80"/>
    </row>
    <row r="69" spans="1:24" ht="30" customHeight="1" x14ac:dyDescent="0.2">
      <c r="A69" s="6" t="s">
        <v>112</v>
      </c>
      <c r="B69" s="6" t="s">
        <v>111</v>
      </c>
      <c r="C69" s="7" t="s">
        <v>22</v>
      </c>
      <c r="D69" s="7" t="s">
        <v>22</v>
      </c>
      <c r="E69" s="7" t="s">
        <v>22</v>
      </c>
      <c r="F69" s="7" t="s">
        <v>25</v>
      </c>
      <c r="G69" s="7" t="s">
        <v>22</v>
      </c>
      <c r="H69" s="7" t="s">
        <v>0</v>
      </c>
      <c r="I69" s="7" t="s">
        <v>22</v>
      </c>
      <c r="J69" s="7" t="s">
        <v>22</v>
      </c>
      <c r="K69" s="23">
        <f>SUM(L69:M69)</f>
        <v>141</v>
      </c>
      <c r="L69" s="23">
        <f>QUOTIENT(M69,2)</f>
        <v>47</v>
      </c>
      <c r="M69" s="23">
        <f>SUM(Q69:X69)</f>
        <v>94</v>
      </c>
      <c r="N69" s="32">
        <v>64</v>
      </c>
      <c r="O69" s="32">
        <v>2</v>
      </c>
      <c r="P69" s="32"/>
      <c r="Q69" s="57"/>
      <c r="R69" s="57"/>
      <c r="S69" s="96"/>
      <c r="T69" s="86">
        <v>58</v>
      </c>
      <c r="U69" s="88">
        <v>36</v>
      </c>
      <c r="V69" s="58"/>
      <c r="W69" s="58"/>
      <c r="X69" s="80"/>
    </row>
    <row r="70" spans="1:24" ht="30" customHeight="1" x14ac:dyDescent="0.2">
      <c r="A70" s="6" t="s">
        <v>113</v>
      </c>
      <c r="B70" s="6" t="s">
        <v>114</v>
      </c>
      <c r="C70" s="7" t="s">
        <v>22</v>
      </c>
      <c r="D70" s="7" t="s">
        <v>22</v>
      </c>
      <c r="E70" s="7" t="s">
        <v>22</v>
      </c>
      <c r="F70" s="7" t="s">
        <v>22</v>
      </c>
      <c r="G70" s="7" t="s">
        <v>22</v>
      </c>
      <c r="H70" s="7" t="s">
        <v>0</v>
      </c>
      <c r="I70" s="7" t="s">
        <v>22</v>
      </c>
      <c r="J70" s="7" t="s">
        <v>22</v>
      </c>
      <c r="K70" s="23">
        <f t="shared" ref="K70:K72" si="18">SUM(L70:M70)</f>
        <v>78</v>
      </c>
      <c r="L70" s="23">
        <f t="shared" ref="L70:L72" si="19">QUOTIENT(M70,2)</f>
        <v>26</v>
      </c>
      <c r="M70" s="66">
        <f>SUM(Q70:X70)</f>
        <v>52</v>
      </c>
      <c r="N70" s="32">
        <v>64</v>
      </c>
      <c r="O70" s="32">
        <v>2</v>
      </c>
      <c r="P70" s="32"/>
      <c r="Q70" s="57"/>
      <c r="R70" s="57"/>
      <c r="S70" s="57"/>
      <c r="T70" s="97"/>
      <c r="U70" s="57"/>
      <c r="V70" s="95">
        <v>52</v>
      </c>
      <c r="W70" s="58"/>
      <c r="X70" s="80"/>
    </row>
    <row r="71" spans="1:24" ht="30" customHeight="1" x14ac:dyDescent="0.2">
      <c r="A71" s="6" t="s">
        <v>116</v>
      </c>
      <c r="B71" s="6" t="s">
        <v>79</v>
      </c>
      <c r="C71" s="7" t="s">
        <v>22</v>
      </c>
      <c r="D71" s="7" t="s">
        <v>22</v>
      </c>
      <c r="E71" s="7" t="s">
        <v>22</v>
      </c>
      <c r="F71" s="7" t="s">
        <v>22</v>
      </c>
      <c r="G71" s="7" t="s">
        <v>22</v>
      </c>
      <c r="H71" s="7" t="s">
        <v>22</v>
      </c>
      <c r="I71" s="7" t="s">
        <v>22</v>
      </c>
      <c r="J71" s="7" t="s">
        <v>22</v>
      </c>
      <c r="K71" s="23">
        <f t="shared" si="18"/>
        <v>324</v>
      </c>
      <c r="L71" s="23">
        <f t="shared" si="19"/>
        <v>108</v>
      </c>
      <c r="M71" s="41">
        <f>SUM(Q72:X72)</f>
        <v>216</v>
      </c>
      <c r="N71" s="32">
        <v>64</v>
      </c>
      <c r="O71" s="32">
        <v>2</v>
      </c>
      <c r="P71" s="8"/>
      <c r="Q71" s="59"/>
      <c r="R71" s="59"/>
      <c r="S71" s="59">
        <v>36</v>
      </c>
      <c r="T71" s="59">
        <v>72</v>
      </c>
      <c r="U71" s="57">
        <v>72</v>
      </c>
      <c r="V71" s="59"/>
      <c r="W71" s="68"/>
      <c r="X71" s="68"/>
    </row>
    <row r="72" spans="1:24" ht="30" customHeight="1" x14ac:dyDescent="0.2">
      <c r="A72" s="6" t="s">
        <v>117</v>
      </c>
      <c r="B72" s="6" t="s">
        <v>80</v>
      </c>
      <c r="C72" s="7" t="s">
        <v>22</v>
      </c>
      <c r="D72" s="7" t="s">
        <v>22</v>
      </c>
      <c r="E72" s="7" t="s">
        <v>22</v>
      </c>
      <c r="F72" s="7" t="s">
        <v>22</v>
      </c>
      <c r="G72" s="7" t="s">
        <v>22</v>
      </c>
      <c r="H72" s="7" t="s">
        <v>22</v>
      </c>
      <c r="I72" s="7" t="s">
        <v>22</v>
      </c>
      <c r="J72" s="7" t="s">
        <v>22</v>
      </c>
      <c r="K72" s="23">
        <f t="shared" si="18"/>
        <v>324</v>
      </c>
      <c r="L72" s="23">
        <f t="shared" si="19"/>
        <v>108</v>
      </c>
      <c r="M72" s="41">
        <f>SUM(Q72:X72)</f>
        <v>216</v>
      </c>
      <c r="N72" s="32">
        <v>64</v>
      </c>
      <c r="O72" s="32">
        <v>2</v>
      </c>
      <c r="P72" s="8"/>
      <c r="Q72" s="59"/>
      <c r="R72" s="59"/>
      <c r="S72" s="59">
        <v>36</v>
      </c>
      <c r="T72" s="61">
        <v>108</v>
      </c>
      <c r="U72" s="68"/>
      <c r="V72" s="59">
        <v>72</v>
      </c>
      <c r="W72" s="61"/>
      <c r="X72" s="61" t="s">
        <v>1</v>
      </c>
    </row>
    <row r="73" spans="1:24" ht="16.5" customHeight="1" x14ac:dyDescent="0.2">
      <c r="A73" s="27" t="s">
        <v>147</v>
      </c>
      <c r="B73" s="27" t="s">
        <v>146</v>
      </c>
      <c r="C73" s="28"/>
      <c r="D73" s="28"/>
      <c r="E73" s="28"/>
      <c r="F73" s="28"/>
      <c r="G73" s="28"/>
      <c r="H73" s="28"/>
      <c r="I73" s="29"/>
      <c r="J73" s="29"/>
      <c r="K73" s="30">
        <f>SUM(K74:K78)</f>
        <v>394</v>
      </c>
      <c r="L73" s="30">
        <f t="shared" ref="L73:X73" si="20">SUM(L74:L78)</f>
        <v>131</v>
      </c>
      <c r="M73" s="30">
        <f t="shared" si="20"/>
        <v>263</v>
      </c>
      <c r="N73" s="30">
        <f t="shared" si="20"/>
        <v>324</v>
      </c>
      <c r="O73" s="30">
        <f t="shared" si="20"/>
        <v>10</v>
      </c>
      <c r="P73" s="30">
        <f t="shared" si="20"/>
        <v>0</v>
      </c>
      <c r="Q73" s="85">
        <f t="shared" si="20"/>
        <v>0</v>
      </c>
      <c r="R73" s="85">
        <f t="shared" si="20"/>
        <v>0</v>
      </c>
      <c r="S73" s="85">
        <f t="shared" si="20"/>
        <v>54</v>
      </c>
      <c r="T73" s="85">
        <f t="shared" si="20"/>
        <v>111</v>
      </c>
      <c r="U73" s="85">
        <f t="shared" si="20"/>
        <v>36</v>
      </c>
      <c r="V73" s="85">
        <f t="shared" si="20"/>
        <v>98</v>
      </c>
      <c r="W73" s="85">
        <f t="shared" si="20"/>
        <v>0</v>
      </c>
      <c r="X73" s="85">
        <f t="shared" si="20"/>
        <v>0</v>
      </c>
    </row>
    <row r="74" spans="1:24" ht="29.25" customHeight="1" x14ac:dyDescent="0.2">
      <c r="A74" s="6" t="s">
        <v>163</v>
      </c>
      <c r="B74" s="6" t="s">
        <v>162</v>
      </c>
      <c r="C74" s="7" t="s">
        <v>22</v>
      </c>
      <c r="D74" s="7" t="s">
        <v>22</v>
      </c>
      <c r="E74" s="7" t="s">
        <v>22</v>
      </c>
      <c r="F74" s="7" t="s">
        <v>0</v>
      </c>
      <c r="G74" s="7" t="s">
        <v>22</v>
      </c>
      <c r="H74" s="7" t="s">
        <v>22</v>
      </c>
      <c r="I74" s="7" t="s">
        <v>22</v>
      </c>
      <c r="J74" s="7" t="s">
        <v>22</v>
      </c>
      <c r="K74" s="23">
        <f>SUM(L74:M74)</f>
        <v>139</v>
      </c>
      <c r="L74" s="23">
        <f>QUOTIENT(M74,2)</f>
        <v>46</v>
      </c>
      <c r="M74" s="23">
        <f>SUM(Q74:X74)</f>
        <v>93</v>
      </c>
      <c r="N74" s="32">
        <v>68</v>
      </c>
      <c r="O74" s="32">
        <v>2</v>
      </c>
      <c r="P74" s="32"/>
      <c r="Q74" s="59"/>
      <c r="R74" s="59"/>
      <c r="S74" s="59">
        <v>54</v>
      </c>
      <c r="T74" s="100">
        <v>39</v>
      </c>
      <c r="U74" s="59"/>
      <c r="V74" s="59"/>
      <c r="W74" s="59"/>
      <c r="X74" s="59"/>
    </row>
    <row r="75" spans="1:24" ht="14.25" customHeight="1" x14ac:dyDescent="0.2">
      <c r="A75" s="6" t="s">
        <v>164</v>
      </c>
      <c r="B75" s="6" t="s">
        <v>167</v>
      </c>
      <c r="C75" s="7" t="s">
        <v>22</v>
      </c>
      <c r="D75" s="7" t="s">
        <v>22</v>
      </c>
      <c r="E75" s="7" t="s">
        <v>22</v>
      </c>
      <c r="F75" s="7" t="s">
        <v>22</v>
      </c>
      <c r="G75" s="7" t="s">
        <v>0</v>
      </c>
      <c r="H75" s="7" t="s">
        <v>22</v>
      </c>
      <c r="I75" s="7" t="s">
        <v>22</v>
      </c>
      <c r="J75" s="7" t="s">
        <v>22</v>
      </c>
      <c r="K75" s="23">
        <f>SUM(L75:M75)</f>
        <v>54</v>
      </c>
      <c r="L75" s="23">
        <f>QUOTIENT(M75,2)</f>
        <v>18</v>
      </c>
      <c r="M75" s="23">
        <f>SUM(Q75:X75)</f>
        <v>36</v>
      </c>
      <c r="N75" s="32">
        <v>64</v>
      </c>
      <c r="O75" s="32">
        <v>2</v>
      </c>
      <c r="P75" s="32"/>
      <c r="Q75" s="57"/>
      <c r="R75" s="59"/>
      <c r="S75" s="59"/>
      <c r="T75" s="59"/>
      <c r="U75" s="100">
        <v>36</v>
      </c>
      <c r="V75" s="59"/>
      <c r="W75" s="59"/>
      <c r="X75" s="59"/>
    </row>
    <row r="76" spans="1:24" ht="14.25" customHeight="1" x14ac:dyDescent="0.2">
      <c r="A76" s="6" t="s">
        <v>165</v>
      </c>
      <c r="B76" s="6" t="s">
        <v>168</v>
      </c>
      <c r="C76" s="7" t="s">
        <v>22</v>
      </c>
      <c r="D76" s="7" t="s">
        <v>22</v>
      </c>
      <c r="E76" s="7" t="s">
        <v>22</v>
      </c>
      <c r="F76" s="7" t="s">
        <v>22</v>
      </c>
      <c r="G76" s="7" t="s">
        <v>22</v>
      </c>
      <c r="H76" s="7" t="s">
        <v>0</v>
      </c>
      <c r="I76" s="7" t="s">
        <v>22</v>
      </c>
      <c r="J76" s="7" t="s">
        <v>22</v>
      </c>
      <c r="K76" s="23">
        <f t="shared" ref="K76:K78" si="21">SUM(L76:M76)</f>
        <v>93</v>
      </c>
      <c r="L76" s="23">
        <f t="shared" ref="L76:L78" si="22">QUOTIENT(M76,2)</f>
        <v>31</v>
      </c>
      <c r="M76" s="66">
        <f>SUM(Q76:X76)</f>
        <v>62</v>
      </c>
      <c r="N76" s="32">
        <v>64</v>
      </c>
      <c r="O76" s="32">
        <v>2</v>
      </c>
      <c r="P76" s="32"/>
      <c r="Q76" s="57"/>
      <c r="R76" s="59"/>
      <c r="S76" s="59"/>
      <c r="T76" s="59"/>
      <c r="U76" s="59"/>
      <c r="V76" s="100">
        <v>62</v>
      </c>
      <c r="W76" s="59"/>
      <c r="X76" s="59"/>
    </row>
    <row r="77" spans="1:24" ht="42" customHeight="1" x14ac:dyDescent="0.2">
      <c r="A77" s="6" t="s">
        <v>169</v>
      </c>
      <c r="B77" s="6" t="s">
        <v>170</v>
      </c>
      <c r="C77" s="7" t="s">
        <v>22</v>
      </c>
      <c r="D77" s="7" t="s">
        <v>22</v>
      </c>
      <c r="E77" s="7" t="s">
        <v>22</v>
      </c>
      <c r="F77" s="7" t="s">
        <v>0</v>
      </c>
      <c r="G77" s="7" t="s">
        <v>22</v>
      </c>
      <c r="H77" s="7" t="s">
        <v>22</v>
      </c>
      <c r="I77" s="7" t="s">
        <v>22</v>
      </c>
      <c r="J77" s="7" t="s">
        <v>22</v>
      </c>
      <c r="K77" s="23">
        <f t="shared" si="21"/>
        <v>54</v>
      </c>
      <c r="L77" s="23">
        <f t="shared" si="22"/>
        <v>18</v>
      </c>
      <c r="M77" s="41">
        <f>SUM(Q78:X78)</f>
        <v>36</v>
      </c>
      <c r="N77" s="32">
        <v>64</v>
      </c>
      <c r="O77" s="32">
        <v>2</v>
      </c>
      <c r="P77" s="8"/>
      <c r="Q77" s="59"/>
      <c r="R77" s="59"/>
      <c r="S77" s="59"/>
      <c r="T77" s="100">
        <v>72</v>
      </c>
      <c r="U77" s="59"/>
      <c r="V77" s="59"/>
      <c r="W77" s="59"/>
      <c r="X77" s="59"/>
    </row>
    <row r="78" spans="1:24" ht="27" customHeight="1" x14ac:dyDescent="0.2">
      <c r="A78" s="6" t="s">
        <v>166</v>
      </c>
      <c r="B78" s="6" t="s">
        <v>80</v>
      </c>
      <c r="C78" s="7" t="s">
        <v>22</v>
      </c>
      <c r="D78" s="7" t="s">
        <v>22</v>
      </c>
      <c r="E78" s="7" t="s">
        <v>22</v>
      </c>
      <c r="F78" s="7" t="s">
        <v>22</v>
      </c>
      <c r="G78" s="7" t="s">
        <v>22</v>
      </c>
      <c r="H78" s="7" t="s">
        <v>22</v>
      </c>
      <c r="I78" s="7" t="s">
        <v>22</v>
      </c>
      <c r="J78" s="7" t="s">
        <v>22</v>
      </c>
      <c r="K78" s="23">
        <f t="shared" si="21"/>
        <v>54</v>
      </c>
      <c r="L78" s="23">
        <f t="shared" si="22"/>
        <v>18</v>
      </c>
      <c r="M78" s="41">
        <f>SUM(Q78:X78)</f>
        <v>36</v>
      </c>
      <c r="N78" s="32">
        <v>64</v>
      </c>
      <c r="O78" s="32">
        <v>2</v>
      </c>
      <c r="P78" s="8"/>
      <c r="Q78" s="59"/>
      <c r="R78" s="59"/>
      <c r="S78" s="59"/>
      <c r="T78" s="59"/>
      <c r="U78" s="59"/>
      <c r="V78" s="100">
        <v>36</v>
      </c>
      <c r="W78" s="59"/>
      <c r="X78" s="59"/>
    </row>
    <row r="79" spans="1:24" ht="27" customHeight="1" x14ac:dyDescent="0.2">
      <c r="A79" s="42"/>
      <c r="B79" s="43" t="s">
        <v>81</v>
      </c>
      <c r="C79" s="44"/>
      <c r="D79" s="44"/>
      <c r="E79" s="44"/>
      <c r="F79" s="44"/>
      <c r="G79" s="44"/>
      <c r="H79" s="44"/>
      <c r="I79" s="45"/>
      <c r="J79" s="45"/>
      <c r="K79" s="46"/>
      <c r="L79" s="46"/>
      <c r="M79" s="46">
        <f>SUM(Q79:X79)</f>
        <v>5364</v>
      </c>
      <c r="N79" s="46" t="e">
        <f t="shared" ref="N79:X79" si="23">SUM(N14,N29,N37,N41,N55)</f>
        <v>#REF!</v>
      </c>
      <c r="O79" s="46" t="e">
        <f t="shared" si="23"/>
        <v>#REF!</v>
      </c>
      <c r="P79" s="46">
        <f t="shared" si="23"/>
        <v>20</v>
      </c>
      <c r="Q79" s="47">
        <f t="shared" si="23"/>
        <v>612</v>
      </c>
      <c r="R79" s="47">
        <f t="shared" si="23"/>
        <v>864</v>
      </c>
      <c r="S79" s="47">
        <f t="shared" si="23"/>
        <v>612</v>
      </c>
      <c r="T79" s="47">
        <f t="shared" si="23"/>
        <v>792</v>
      </c>
      <c r="U79" s="47">
        <f t="shared" si="23"/>
        <v>612</v>
      </c>
      <c r="V79" s="47">
        <f t="shared" si="23"/>
        <v>792</v>
      </c>
      <c r="W79" s="47">
        <f t="shared" si="23"/>
        <v>612</v>
      </c>
      <c r="X79" s="47">
        <f t="shared" si="23"/>
        <v>468</v>
      </c>
    </row>
    <row r="80" spans="1:24" ht="30" customHeight="1" x14ac:dyDescent="0.2">
      <c r="A80" s="48" t="s">
        <v>82</v>
      </c>
      <c r="B80" s="48" t="s">
        <v>83</v>
      </c>
      <c r="C80" s="49"/>
      <c r="D80" s="49"/>
      <c r="E80" s="49"/>
      <c r="F80" s="49"/>
      <c r="G80" s="49"/>
      <c r="H80" s="49"/>
      <c r="I80" s="45"/>
      <c r="J80" s="45"/>
      <c r="K80" s="42"/>
      <c r="L80" s="42"/>
      <c r="M80" s="50">
        <v>5</v>
      </c>
      <c r="N80" s="50"/>
      <c r="O80" s="50"/>
      <c r="P80" s="42"/>
      <c r="Q80" s="51"/>
      <c r="R80" s="98"/>
      <c r="S80" s="98"/>
      <c r="T80" s="98">
        <v>2</v>
      </c>
      <c r="U80" s="98"/>
      <c r="V80" s="98">
        <v>2</v>
      </c>
      <c r="W80" s="52"/>
      <c r="X80" s="98">
        <v>1</v>
      </c>
    </row>
    <row r="81" spans="1:24" ht="22.5" customHeight="1" x14ac:dyDescent="0.2">
      <c r="A81" s="53" t="s">
        <v>84</v>
      </c>
      <c r="B81" s="53" t="s">
        <v>85</v>
      </c>
      <c r="C81" s="54"/>
      <c r="D81" s="54"/>
      <c r="E81" s="54"/>
      <c r="F81" s="54"/>
      <c r="G81" s="54"/>
      <c r="H81" s="54"/>
      <c r="I81" s="55"/>
      <c r="J81" s="55"/>
      <c r="K81" s="56"/>
      <c r="L81" s="56"/>
      <c r="M81" s="3">
        <v>4</v>
      </c>
      <c r="N81" s="3"/>
      <c r="O81" s="3"/>
      <c r="P81" s="56"/>
      <c r="Q81" s="57"/>
      <c r="R81" s="57"/>
      <c r="S81" s="57"/>
      <c r="T81" s="57"/>
      <c r="U81" s="57"/>
      <c r="V81" s="57"/>
      <c r="W81" s="57"/>
      <c r="X81" s="57"/>
    </row>
    <row r="82" spans="1:24" ht="30.75" customHeight="1" x14ac:dyDescent="0.2">
      <c r="A82" s="53" t="s">
        <v>86</v>
      </c>
      <c r="B82" s="53" t="s">
        <v>87</v>
      </c>
      <c r="C82" s="54"/>
      <c r="D82" s="54"/>
      <c r="E82" s="54"/>
      <c r="F82" s="54"/>
      <c r="G82" s="54"/>
      <c r="H82" s="54"/>
      <c r="I82" s="55"/>
      <c r="J82" s="55"/>
      <c r="K82" s="56"/>
      <c r="L82" s="56"/>
      <c r="M82" s="3">
        <v>6</v>
      </c>
      <c r="N82" s="3"/>
      <c r="O82" s="3"/>
      <c r="P82" s="56"/>
      <c r="Q82" s="57"/>
      <c r="R82" s="57"/>
      <c r="S82" s="57"/>
      <c r="T82" s="57"/>
      <c r="U82" s="57"/>
      <c r="V82" s="57"/>
      <c r="W82" s="58"/>
      <c r="X82" s="58"/>
    </row>
    <row r="83" spans="1:24" s="11" customFormat="1" ht="25.5" customHeight="1" x14ac:dyDescent="0.2">
      <c r="A83" s="53" t="s">
        <v>88</v>
      </c>
      <c r="B83" s="53" t="s">
        <v>89</v>
      </c>
      <c r="C83" s="53"/>
      <c r="D83" s="53"/>
      <c r="E83" s="53"/>
      <c r="F83" s="53"/>
      <c r="G83" s="53"/>
      <c r="H83" s="53"/>
      <c r="I83" s="59"/>
      <c r="J83" s="59"/>
      <c r="K83" s="56"/>
      <c r="L83" s="56"/>
      <c r="M83" s="3">
        <f>SUM(M84:M87)</f>
        <v>34</v>
      </c>
      <c r="N83" s="57"/>
      <c r="O83" s="57"/>
      <c r="P83" s="56"/>
      <c r="Q83" s="57"/>
      <c r="R83" s="57"/>
      <c r="S83" s="57"/>
      <c r="T83" s="57"/>
      <c r="U83" s="57"/>
      <c r="V83" s="57"/>
      <c r="W83" s="58"/>
      <c r="X83" s="58"/>
    </row>
    <row r="84" spans="1:24" s="11" customFormat="1" ht="25.5" customHeight="1" x14ac:dyDescent="0.2">
      <c r="A84" s="53"/>
      <c r="B84" s="60" t="s">
        <v>90</v>
      </c>
      <c r="C84" s="60"/>
      <c r="D84" s="60"/>
      <c r="E84" s="60"/>
      <c r="F84" s="60"/>
      <c r="G84" s="60"/>
      <c r="H84" s="60"/>
      <c r="I84" s="59"/>
      <c r="J84" s="59"/>
      <c r="K84" s="56"/>
      <c r="L84" s="56"/>
      <c r="M84" s="57">
        <v>11</v>
      </c>
      <c r="N84" s="57"/>
      <c r="O84" s="57"/>
      <c r="P84" s="56"/>
      <c r="Q84" s="57"/>
      <c r="R84" s="57"/>
      <c r="S84" s="57"/>
      <c r="T84" s="57"/>
      <c r="U84" s="57"/>
      <c r="V84" s="57"/>
      <c r="W84" s="58"/>
      <c r="X84" s="58"/>
    </row>
    <row r="85" spans="1:24" ht="25.5" customHeight="1" x14ac:dyDescent="0.2">
      <c r="A85" s="61"/>
      <c r="B85" s="60" t="s">
        <v>91</v>
      </c>
      <c r="C85" s="60"/>
      <c r="D85" s="60"/>
      <c r="E85" s="60"/>
      <c r="F85" s="60"/>
      <c r="G85" s="60"/>
      <c r="H85" s="60"/>
      <c r="I85" s="59"/>
      <c r="J85" s="59"/>
      <c r="K85" s="56"/>
      <c r="L85" s="56"/>
      <c r="M85" s="57">
        <v>11</v>
      </c>
      <c r="N85" s="57"/>
      <c r="O85" s="57"/>
      <c r="P85" s="56"/>
      <c r="Q85" s="57"/>
      <c r="R85" s="57"/>
      <c r="S85" s="57"/>
      <c r="T85" s="57"/>
      <c r="U85" s="57"/>
      <c r="V85" s="57"/>
      <c r="W85" s="58"/>
      <c r="X85" s="58"/>
    </row>
    <row r="86" spans="1:24" ht="21" customHeight="1" x14ac:dyDescent="0.2">
      <c r="A86" s="61"/>
      <c r="B86" s="60" t="s">
        <v>92</v>
      </c>
      <c r="C86" s="60"/>
      <c r="D86" s="60"/>
      <c r="E86" s="60"/>
      <c r="F86" s="60"/>
      <c r="G86" s="60"/>
      <c r="H86" s="60"/>
      <c r="I86" s="59"/>
      <c r="J86" s="59"/>
      <c r="K86" s="56"/>
      <c r="L86" s="56"/>
      <c r="M86" s="57">
        <v>10</v>
      </c>
      <c r="N86" s="57"/>
      <c r="O86" s="57"/>
      <c r="P86" s="56"/>
      <c r="Q86" s="57"/>
      <c r="R86" s="57"/>
      <c r="S86" s="57"/>
      <c r="T86" s="57"/>
      <c r="U86" s="57"/>
      <c r="V86" s="57"/>
      <c r="W86" s="58"/>
      <c r="X86" s="58"/>
    </row>
    <row r="87" spans="1:24" ht="12.75" customHeight="1" x14ac:dyDescent="0.2">
      <c r="A87" s="61"/>
      <c r="B87" s="60" t="s">
        <v>93</v>
      </c>
      <c r="C87" s="60"/>
      <c r="D87" s="60"/>
      <c r="E87" s="60"/>
      <c r="F87" s="60"/>
      <c r="G87" s="60"/>
      <c r="H87" s="60"/>
      <c r="I87" s="59"/>
      <c r="J87" s="59"/>
      <c r="K87" s="56"/>
      <c r="L87" s="56"/>
      <c r="M87" s="57">
        <v>2</v>
      </c>
      <c r="N87" s="57"/>
      <c r="O87" s="57"/>
      <c r="P87" s="56"/>
      <c r="Q87" s="57"/>
      <c r="R87" s="57"/>
      <c r="S87" s="57"/>
      <c r="T87" s="57"/>
      <c r="U87" s="57"/>
      <c r="V87" s="57"/>
      <c r="W87" s="58"/>
      <c r="X87" s="58"/>
    </row>
    <row r="88" spans="1:24" ht="12.75" customHeight="1" x14ac:dyDescent="0.2">
      <c r="A88" s="61"/>
      <c r="B88" s="53" t="s">
        <v>94</v>
      </c>
      <c r="C88" s="60"/>
      <c r="D88" s="60"/>
      <c r="E88" s="60"/>
      <c r="F88" s="60"/>
      <c r="G88" s="60"/>
      <c r="H88" s="60"/>
      <c r="I88" s="59"/>
      <c r="J88" s="59"/>
      <c r="K88" s="56"/>
      <c r="L88" s="56"/>
      <c r="M88" s="3">
        <v>199</v>
      </c>
      <c r="N88" s="3"/>
      <c r="O88" s="3"/>
      <c r="P88" s="56"/>
      <c r="Q88" s="57"/>
      <c r="R88" s="57"/>
      <c r="S88" s="57"/>
      <c r="T88" s="57"/>
      <c r="U88" s="57"/>
      <c r="V88" s="57"/>
      <c r="W88" s="58"/>
      <c r="X88" s="58"/>
    </row>
    <row r="89" spans="1:24" ht="12.75" customHeight="1" x14ac:dyDescent="0.2">
      <c r="A89" s="61"/>
      <c r="B89" s="53"/>
      <c r="C89" s="53"/>
      <c r="D89" s="53"/>
      <c r="E89" s="53"/>
      <c r="F89" s="53"/>
      <c r="G89" s="53"/>
      <c r="H89" s="53"/>
      <c r="I89" s="59"/>
      <c r="J89" s="59"/>
      <c r="K89" s="56"/>
      <c r="L89" s="56"/>
      <c r="M89" s="114" t="s">
        <v>95</v>
      </c>
      <c r="N89" s="114"/>
      <c r="O89" s="114"/>
      <c r="P89" s="114"/>
      <c r="Q89" s="25"/>
      <c r="R89" s="25"/>
      <c r="S89" s="25"/>
      <c r="T89" s="25"/>
      <c r="U89" s="25"/>
      <c r="V89" s="25"/>
      <c r="W89" s="25"/>
      <c r="X89" s="25"/>
    </row>
    <row r="90" spans="1:24" ht="12.75" customHeight="1" x14ac:dyDescent="0.2">
      <c r="A90" s="61"/>
      <c r="B90" s="60"/>
      <c r="C90" s="60"/>
      <c r="D90" s="60"/>
      <c r="E90" s="60"/>
      <c r="F90" s="60"/>
      <c r="G90" s="60"/>
      <c r="H90" s="60"/>
      <c r="I90" s="59"/>
      <c r="J90" s="59"/>
      <c r="K90" s="56"/>
      <c r="L90" s="56"/>
      <c r="M90" s="114" t="s">
        <v>79</v>
      </c>
      <c r="N90" s="114"/>
      <c r="O90" s="114"/>
      <c r="P90" s="114"/>
      <c r="Q90" s="25"/>
      <c r="R90" s="25"/>
      <c r="S90" s="25"/>
      <c r="T90" s="25"/>
      <c r="U90" s="25"/>
      <c r="V90" s="25"/>
      <c r="W90" s="25"/>
      <c r="X90" s="25"/>
    </row>
    <row r="91" spans="1:24" ht="12.75" customHeight="1" x14ac:dyDescent="0.2">
      <c r="A91" s="56"/>
      <c r="B91" s="53"/>
      <c r="C91" s="53"/>
      <c r="D91" s="53"/>
      <c r="E91" s="53"/>
      <c r="F91" s="53"/>
      <c r="G91" s="53"/>
      <c r="H91" s="53"/>
      <c r="I91" s="59"/>
      <c r="J91" s="59"/>
      <c r="K91" s="56"/>
      <c r="L91" s="56"/>
      <c r="M91" s="114" t="s">
        <v>96</v>
      </c>
      <c r="N91" s="114"/>
      <c r="O91" s="114"/>
      <c r="P91" s="114"/>
      <c r="Q91" s="25"/>
      <c r="R91" s="25"/>
      <c r="S91" s="25"/>
      <c r="T91" s="25"/>
      <c r="U91" s="25"/>
      <c r="V91" s="25"/>
      <c r="W91" s="25"/>
      <c r="X91" s="25"/>
    </row>
    <row r="92" spans="1:24" ht="12.75" customHeight="1" x14ac:dyDescent="0.2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62" t="s">
        <v>97</v>
      </c>
      <c r="N92" s="62"/>
      <c r="O92" s="62"/>
      <c r="P92" s="62"/>
      <c r="Q92" s="25"/>
      <c r="R92" s="25"/>
      <c r="S92" s="25"/>
      <c r="T92" s="25"/>
      <c r="U92" s="25"/>
      <c r="V92" s="25"/>
      <c r="W92" s="25"/>
      <c r="X92" s="25"/>
    </row>
    <row r="93" spans="1:24" ht="12.75" customHeight="1" x14ac:dyDescent="0.2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114" t="s">
        <v>98</v>
      </c>
      <c r="N93" s="114"/>
      <c r="O93" s="114"/>
      <c r="P93" s="114"/>
      <c r="Q93" s="25">
        <f t="shared" ref="Q93:X93" si="24">COUNTIF(C15:C78,"Э")</f>
        <v>0</v>
      </c>
      <c r="R93" s="25">
        <f t="shared" si="24"/>
        <v>5</v>
      </c>
      <c r="S93" s="25">
        <f t="shared" si="24"/>
        <v>1</v>
      </c>
      <c r="T93" s="25">
        <f t="shared" si="24"/>
        <v>4</v>
      </c>
      <c r="U93" s="25">
        <f t="shared" si="24"/>
        <v>2</v>
      </c>
      <c r="V93" s="25">
        <f t="shared" si="24"/>
        <v>5</v>
      </c>
      <c r="W93" s="25">
        <f t="shared" si="24"/>
        <v>1</v>
      </c>
      <c r="X93" s="25">
        <f t="shared" si="24"/>
        <v>3</v>
      </c>
    </row>
    <row r="94" spans="1:24" ht="12.75" customHeight="1" x14ac:dyDescent="0.2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114" t="s">
        <v>99</v>
      </c>
      <c r="N94" s="114"/>
      <c r="O94" s="114"/>
      <c r="P94" s="114"/>
      <c r="Q94" s="25">
        <f t="shared" ref="Q94:X94" si="25">COUNTIF(C15:C78,"ДЗ")</f>
        <v>2</v>
      </c>
      <c r="R94" s="25">
        <f t="shared" si="25"/>
        <v>7</v>
      </c>
      <c r="S94" s="25">
        <f t="shared" si="25"/>
        <v>4</v>
      </c>
      <c r="T94" s="25">
        <f t="shared" si="25"/>
        <v>3</v>
      </c>
      <c r="U94" s="25">
        <f t="shared" si="25"/>
        <v>4</v>
      </c>
      <c r="V94" s="25">
        <f t="shared" si="25"/>
        <v>6</v>
      </c>
      <c r="W94" s="25">
        <f t="shared" si="25"/>
        <v>5</v>
      </c>
      <c r="X94" s="25">
        <f t="shared" si="25"/>
        <v>4</v>
      </c>
    </row>
    <row r="95" spans="1:24" ht="12.75" customHeight="1" x14ac:dyDescent="0.25">
      <c r="A95" s="13"/>
      <c r="B95" s="14"/>
      <c r="C95" s="14"/>
      <c r="D95" s="14"/>
      <c r="E95" s="14"/>
      <c r="F95" s="14"/>
      <c r="G95" s="14"/>
      <c r="H95" s="14"/>
      <c r="I95" s="13"/>
      <c r="J95" s="13"/>
      <c r="K95" s="15"/>
      <c r="L95" s="15"/>
      <c r="M95" s="15"/>
      <c r="N95" s="15"/>
      <c r="O95" s="15"/>
      <c r="P95" s="15"/>
      <c r="Q95" s="16"/>
      <c r="R95" s="16"/>
      <c r="S95" s="16"/>
      <c r="T95" s="16"/>
      <c r="U95" s="16"/>
      <c r="V95" s="17"/>
      <c r="W95" s="17"/>
      <c r="X95" s="17"/>
    </row>
    <row r="96" spans="1:24" ht="12.75" customHeight="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8"/>
      <c r="N96" s="18"/>
      <c r="O96" s="18"/>
      <c r="P96" s="18"/>
      <c r="Q96" s="19"/>
      <c r="R96" s="19"/>
      <c r="S96" s="19"/>
      <c r="T96" s="19"/>
      <c r="U96" s="19"/>
    </row>
    <row r="97" spans="1:24" ht="15.75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8"/>
      <c r="N97" s="18"/>
      <c r="P97" s="18"/>
      <c r="Q97" s="19"/>
      <c r="R97" s="19"/>
      <c r="S97" s="19"/>
      <c r="T97" s="19"/>
      <c r="U97" s="19"/>
    </row>
    <row r="98" spans="1:24" ht="15.75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8"/>
      <c r="N98" s="18"/>
      <c r="O98" s="18"/>
      <c r="P98" s="18"/>
      <c r="Q98" s="19"/>
      <c r="R98" s="19"/>
      <c r="S98" s="19"/>
      <c r="T98" s="19"/>
      <c r="U98" s="19"/>
      <c r="V98" s="19"/>
      <c r="W98" s="19"/>
      <c r="X98" s="19"/>
    </row>
    <row r="99" spans="1:24" ht="15.75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8"/>
      <c r="N99" s="18"/>
      <c r="O99" s="18"/>
      <c r="P99" s="18"/>
      <c r="Q99" s="19"/>
      <c r="R99" s="19"/>
      <c r="S99" s="19"/>
      <c r="T99" s="19"/>
      <c r="U99" s="19"/>
      <c r="V99" s="19"/>
      <c r="W99" s="19"/>
      <c r="X99" s="19"/>
    </row>
    <row r="100" spans="1:24" ht="1.9" hidden="1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8"/>
      <c r="N100" s="18"/>
      <c r="P100" s="18"/>
      <c r="Q100" s="19"/>
      <c r="R100" s="19"/>
      <c r="S100" s="19"/>
      <c r="T100" s="19"/>
      <c r="U100" s="19"/>
      <c r="V100" s="19"/>
      <c r="W100" s="19"/>
      <c r="X100" s="19"/>
    </row>
    <row r="101" spans="1:24" ht="15.75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8"/>
      <c r="N101" s="18"/>
      <c r="O101" s="18"/>
      <c r="P101" s="18"/>
      <c r="Q101" s="19"/>
      <c r="R101" s="19"/>
      <c r="S101" s="19"/>
      <c r="T101" s="19"/>
      <c r="U101" s="19"/>
      <c r="V101" s="19"/>
      <c r="W101" s="19"/>
      <c r="X101" s="19"/>
    </row>
    <row r="102" spans="1:24" ht="13.5" customHeight="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"/>
      <c r="N102" s="1"/>
      <c r="O102" s="1"/>
      <c r="P102" s="1"/>
      <c r="Q102" s="20"/>
      <c r="R102" s="20"/>
      <c r="S102" s="20"/>
      <c r="T102" s="20"/>
      <c r="U102" s="20"/>
      <c r="V102" s="20"/>
      <c r="W102" s="20"/>
      <c r="X102" s="20"/>
    </row>
    <row r="103" spans="1:24" ht="15.75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"/>
      <c r="N103" s="1"/>
      <c r="O103" s="1"/>
      <c r="P103" s="1"/>
      <c r="Q103" s="20"/>
      <c r="R103" s="20"/>
      <c r="S103" s="20"/>
      <c r="T103" s="20"/>
      <c r="U103" s="20"/>
      <c r="V103" s="20"/>
      <c r="W103" s="20"/>
      <c r="X103" s="20"/>
    </row>
    <row r="104" spans="1:24" ht="15.75" x14ac:dyDescent="0.25">
      <c r="K104" s="13"/>
      <c r="L104" s="13"/>
    </row>
    <row r="105" spans="1:24" ht="20.25" customHeight="1" x14ac:dyDescent="0.25">
      <c r="K105" s="13"/>
      <c r="L105" s="13"/>
    </row>
    <row r="106" spans="1:24" ht="15.75" hidden="1" x14ac:dyDescent="0.25">
      <c r="K106" s="13"/>
      <c r="L106" s="13"/>
    </row>
    <row r="119" ht="12.75" customHeight="1" x14ac:dyDescent="0.2"/>
    <row r="121" ht="13.5" customHeight="1" x14ac:dyDescent="0.2"/>
    <row r="122" ht="12.75" customHeight="1" x14ac:dyDescent="0.2"/>
    <row r="155" ht="13.9" customHeight="1" x14ac:dyDescent="0.2"/>
    <row r="156" ht="13.9" customHeight="1" x14ac:dyDescent="0.2"/>
    <row r="157" ht="13.9" customHeight="1" x14ac:dyDescent="0.2"/>
    <row r="163" spans="1:33" s="22" customForma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2"/>
      <c r="R163" s="2"/>
      <c r="S163" s="2"/>
      <c r="T163" s="2"/>
      <c r="U163" s="2"/>
      <c r="V163" s="2"/>
      <c r="W163" s="2"/>
      <c r="X163" s="2"/>
      <c r="Y163"/>
      <c r="Z163"/>
      <c r="AA163"/>
      <c r="AB163" s="21"/>
      <c r="AC163" s="21"/>
      <c r="AD163" s="21"/>
      <c r="AE163" s="21"/>
      <c r="AF163" s="21"/>
      <c r="AG163" s="21"/>
    </row>
    <row r="164" spans="1:33" s="21" customForma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2"/>
      <c r="R164" s="2"/>
      <c r="S164" s="2"/>
      <c r="T164" s="2"/>
      <c r="U164" s="2"/>
      <c r="V164" s="2"/>
      <c r="W164" s="2"/>
      <c r="X164" s="2"/>
    </row>
    <row r="165" spans="1:33" s="21" customForma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2"/>
      <c r="R165" s="2"/>
      <c r="S165" s="2"/>
      <c r="T165" s="2"/>
      <c r="U165" s="2"/>
      <c r="V165" s="2"/>
      <c r="W165" s="2"/>
      <c r="X165" s="2"/>
    </row>
    <row r="166" spans="1:33" x14ac:dyDescent="0.2">
      <c r="Y166" s="21"/>
      <c r="Z166" s="21"/>
      <c r="AA166" s="21"/>
    </row>
    <row r="190" ht="13.15" customHeight="1" x14ac:dyDescent="0.2"/>
    <row r="196" ht="15.6" customHeight="1" x14ac:dyDescent="0.2"/>
  </sheetData>
  <sheetProtection selectLockedCells="1" selectUnlockedCells="1"/>
  <mergeCells count="32">
    <mergeCell ref="C13:J13"/>
    <mergeCell ref="M89:P89"/>
    <mergeCell ref="M90:P90"/>
    <mergeCell ref="M91:P91"/>
    <mergeCell ref="M93:P93"/>
    <mergeCell ref="A1:X2"/>
    <mergeCell ref="B3:X3"/>
    <mergeCell ref="A4:A12"/>
    <mergeCell ref="B4:B12"/>
    <mergeCell ref="C4:J12"/>
    <mergeCell ref="K4:P5"/>
    <mergeCell ref="Q4:X5"/>
    <mergeCell ref="K6:K12"/>
    <mergeCell ref="L6:L12"/>
    <mergeCell ref="M6:P6"/>
    <mergeCell ref="W7:W12"/>
    <mergeCell ref="X7:X12"/>
    <mergeCell ref="Q6:R6"/>
    <mergeCell ref="U7:U12"/>
    <mergeCell ref="V7:V12"/>
    <mergeCell ref="M7:M12"/>
    <mergeCell ref="S6:T6"/>
    <mergeCell ref="U6:V6"/>
    <mergeCell ref="W6:X6"/>
    <mergeCell ref="M94:P94"/>
    <mergeCell ref="S7:S12"/>
    <mergeCell ref="T7:T12"/>
    <mergeCell ref="N7:N12"/>
    <mergeCell ref="O7:O12"/>
    <mergeCell ref="P7:P12"/>
    <mergeCell ref="Q7:Q12"/>
    <mergeCell ref="R7:R12"/>
  </mergeCells>
  <pageMargins left="0.19652777777777777" right="0.19652777777777777" top="0.2" bottom="0.2" header="0.51180555555555551" footer="0.51180555555555551"/>
  <pageSetup paperSize="9" scale="96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0"/>
  <sheetViews>
    <sheetView topLeftCell="A37" workbookViewId="0">
      <selection activeCell="H23" sqref="H23:N23"/>
    </sheetView>
  </sheetViews>
  <sheetFormatPr defaultRowHeight="12.75" x14ac:dyDescent="0.2"/>
  <sheetData>
    <row r="2" spans="3:13" ht="18.75" x14ac:dyDescent="0.3">
      <c r="J2" s="101" t="s">
        <v>171</v>
      </c>
      <c r="K2" s="101"/>
      <c r="L2" s="101"/>
      <c r="M2" s="101"/>
    </row>
    <row r="3" spans="3:13" ht="18.75" x14ac:dyDescent="0.3">
      <c r="J3" s="102" t="s">
        <v>177</v>
      </c>
      <c r="K3" s="102"/>
      <c r="L3" s="102"/>
      <c r="M3" s="102"/>
    </row>
    <row r="4" spans="3:13" ht="18.75" x14ac:dyDescent="0.3">
      <c r="J4" s="102" t="s">
        <v>172</v>
      </c>
      <c r="K4" s="102"/>
      <c r="L4" s="102"/>
      <c r="M4" s="102"/>
    </row>
    <row r="9" spans="3:13" ht="18.75" x14ac:dyDescent="0.2">
      <c r="D9" s="128" t="s">
        <v>173</v>
      </c>
      <c r="E9" s="128"/>
      <c r="F9" s="128"/>
      <c r="G9" s="128"/>
      <c r="H9" s="128"/>
      <c r="I9" s="128"/>
      <c r="J9" s="128"/>
    </row>
    <row r="10" spans="3:13" ht="18.75" x14ac:dyDescent="0.2">
      <c r="D10" s="103"/>
      <c r="E10" s="103"/>
      <c r="F10" s="103"/>
      <c r="G10" s="103"/>
      <c r="H10" s="103"/>
      <c r="I10" s="103"/>
      <c r="J10" s="103"/>
    </row>
    <row r="11" spans="3:13" ht="18.75" x14ac:dyDescent="0.3">
      <c r="C11" s="102"/>
      <c r="D11" s="131" t="s">
        <v>174</v>
      </c>
      <c r="E11" s="131"/>
      <c r="F11" s="131"/>
      <c r="G11" s="131"/>
      <c r="H11" s="131"/>
      <c r="I11" s="131"/>
      <c r="J11" s="131"/>
      <c r="K11" s="131"/>
    </row>
    <row r="12" spans="3:13" ht="18.75" x14ac:dyDescent="0.3">
      <c r="C12" s="102"/>
      <c r="D12" s="102"/>
      <c r="E12" s="102"/>
      <c r="F12" s="104"/>
      <c r="G12" s="102"/>
      <c r="H12" s="102"/>
      <c r="I12" s="102"/>
    </row>
    <row r="13" spans="3:13" ht="18.75" x14ac:dyDescent="0.2">
      <c r="C13" s="18"/>
      <c r="D13" s="130"/>
      <c r="E13" s="130"/>
      <c r="F13" s="130"/>
      <c r="G13" s="130"/>
      <c r="H13" s="130"/>
      <c r="I13" s="130"/>
      <c r="J13" s="130"/>
      <c r="K13" s="130"/>
    </row>
    <row r="14" spans="3:13" ht="18.75" x14ac:dyDescent="0.2">
      <c r="C14" s="18"/>
      <c r="D14" s="130"/>
      <c r="E14" s="130"/>
      <c r="F14" s="130"/>
      <c r="G14" s="130"/>
      <c r="H14" s="130"/>
      <c r="I14" s="130"/>
      <c r="J14" s="130"/>
      <c r="K14" s="130"/>
    </row>
    <row r="15" spans="3:13" ht="18.75" x14ac:dyDescent="0.2">
      <c r="C15" s="18"/>
      <c r="D15" s="130"/>
      <c r="E15" s="130"/>
      <c r="F15" s="130"/>
      <c r="G15" s="130"/>
      <c r="H15" s="130"/>
      <c r="I15" s="130"/>
      <c r="J15" s="130"/>
      <c r="K15" s="130"/>
    </row>
    <row r="16" spans="3:13" ht="18.75" x14ac:dyDescent="0.2">
      <c r="C16" s="18"/>
      <c r="D16" s="130"/>
      <c r="E16" s="130"/>
      <c r="F16" s="130"/>
      <c r="G16" s="130"/>
      <c r="H16" s="130"/>
      <c r="I16" s="130"/>
      <c r="J16" s="130"/>
      <c r="K16" s="130"/>
    </row>
    <row r="17" spans="1:16" ht="18.75" x14ac:dyDescent="0.2">
      <c r="C17" s="18"/>
      <c r="D17" s="104"/>
      <c r="E17" s="104"/>
      <c r="F17" s="104"/>
      <c r="G17" s="104"/>
      <c r="H17" s="104"/>
      <c r="I17" s="104"/>
      <c r="J17" s="104"/>
      <c r="K17" s="104"/>
    </row>
    <row r="18" spans="1:16" ht="18.75" x14ac:dyDescent="0.2">
      <c r="C18" s="18"/>
      <c r="D18" s="128" t="s">
        <v>178</v>
      </c>
      <c r="E18" s="128"/>
      <c r="F18" s="128"/>
      <c r="G18" s="128"/>
      <c r="H18" s="128"/>
      <c r="I18" s="128"/>
      <c r="J18" s="128"/>
      <c r="K18" s="128"/>
    </row>
    <row r="19" spans="1:16" ht="18.75" x14ac:dyDescent="0.2">
      <c r="C19" s="18"/>
      <c r="D19" s="18"/>
      <c r="E19" s="18"/>
      <c r="F19" s="104"/>
      <c r="G19" s="18"/>
      <c r="H19" s="18"/>
      <c r="I19" s="18"/>
    </row>
    <row r="22" spans="1:16" ht="18.75" x14ac:dyDescent="0.2">
      <c r="G22" s="105"/>
      <c r="H22" s="129" t="s">
        <v>179</v>
      </c>
      <c r="I22" s="129"/>
      <c r="J22" s="129"/>
      <c r="K22" s="129"/>
      <c r="L22" s="129"/>
      <c r="M22" s="129"/>
      <c r="N22" s="129"/>
    </row>
    <row r="23" spans="1:16" ht="18.75" x14ac:dyDescent="0.2">
      <c r="G23" s="105"/>
      <c r="H23" s="129" t="s">
        <v>175</v>
      </c>
      <c r="I23" s="129"/>
      <c r="J23" s="129"/>
      <c r="K23" s="129"/>
      <c r="L23" s="129"/>
      <c r="M23" s="129"/>
      <c r="N23" s="129"/>
    </row>
    <row r="24" spans="1:16" ht="18.75" x14ac:dyDescent="0.2">
      <c r="G24" s="105"/>
      <c r="H24" s="129" t="s">
        <v>180</v>
      </c>
      <c r="I24" s="129"/>
      <c r="J24" s="129"/>
      <c r="K24" s="129"/>
      <c r="L24" s="129"/>
      <c r="M24" s="129"/>
      <c r="N24" s="129"/>
    </row>
    <row r="25" spans="1:16" ht="18.75" x14ac:dyDescent="0.2">
      <c r="G25" s="105"/>
      <c r="H25" s="129" t="s">
        <v>176</v>
      </c>
      <c r="I25" s="129"/>
      <c r="J25" s="129"/>
      <c r="K25" s="129"/>
      <c r="L25" s="129"/>
      <c r="M25" s="129"/>
      <c r="N25" s="129"/>
    </row>
    <row r="26" spans="1:16" ht="18.75" x14ac:dyDescent="0.2">
      <c r="G26" s="105"/>
      <c r="H26" s="129" t="s">
        <v>181</v>
      </c>
      <c r="I26" s="129"/>
      <c r="J26" s="129"/>
      <c r="K26" s="129"/>
      <c r="L26" s="129"/>
      <c r="M26" s="129"/>
      <c r="N26" s="129"/>
    </row>
    <row r="27" spans="1:16" ht="18.75" x14ac:dyDescent="0.2">
      <c r="G27" s="105"/>
      <c r="H27" s="106"/>
      <c r="I27" s="106"/>
      <c r="J27" s="106"/>
      <c r="K27" s="106"/>
      <c r="L27" s="106"/>
      <c r="M27" s="106"/>
      <c r="N27" s="106"/>
    </row>
    <row r="29" spans="1:16" ht="18.75" x14ac:dyDescent="0.2">
      <c r="A29" s="106" t="s">
        <v>182</v>
      </c>
      <c r="B29" s="107"/>
      <c r="C29" s="107"/>
      <c r="D29" s="107"/>
      <c r="E29" s="107"/>
      <c r="F29" s="107"/>
      <c r="G29" s="107"/>
      <c r="H29" s="107"/>
    </row>
    <row r="30" spans="1:16" ht="18.75" x14ac:dyDescent="0.25">
      <c r="A30" s="127" t="s">
        <v>183</v>
      </c>
      <c r="B30" s="127"/>
      <c r="C30" s="127"/>
      <c r="D30" s="127"/>
      <c r="E30" s="127"/>
      <c r="F30" s="127"/>
      <c r="G30" s="127"/>
      <c r="H30" s="127"/>
      <c r="I30" s="108"/>
      <c r="J30" s="108"/>
      <c r="K30" s="108"/>
      <c r="L30" s="108"/>
      <c r="M30" s="108"/>
      <c r="N30" s="108"/>
      <c r="O30" s="108"/>
      <c r="P30" s="108"/>
    </row>
  </sheetData>
  <sheetProtection selectLockedCells="1" selectUnlockedCells="1"/>
  <mergeCells count="13">
    <mergeCell ref="D16:K16"/>
    <mergeCell ref="D9:J9"/>
    <mergeCell ref="D11:K11"/>
    <mergeCell ref="D13:K13"/>
    <mergeCell ref="D14:K14"/>
    <mergeCell ref="D15:K15"/>
    <mergeCell ref="A30:H30"/>
    <mergeCell ref="D18:K18"/>
    <mergeCell ref="H22:N22"/>
    <mergeCell ref="H23:N23"/>
    <mergeCell ref="H24:N24"/>
    <mergeCell ref="H25:N25"/>
    <mergeCell ref="H26:N26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E31" sqref="E31"/>
    </sheetView>
  </sheetViews>
  <sheetFormatPr defaultRowHeight="12.75" x14ac:dyDescent="0.2"/>
  <cols>
    <col min="1" max="1" width="7.7109375" bestFit="1" customWidth="1"/>
    <col min="2" max="2" width="20" customWidth="1"/>
    <col min="3" max="3" width="12.140625" customWidth="1"/>
    <col min="4" max="4" width="16.140625" customWidth="1"/>
    <col min="5" max="5" width="14.5703125" customWidth="1"/>
    <col min="6" max="6" width="16.85546875" customWidth="1"/>
    <col min="7" max="7" width="16.140625" customWidth="1"/>
    <col min="8" max="8" width="9.85546875" bestFit="1" customWidth="1"/>
    <col min="9" max="9" width="13.140625" customWidth="1"/>
  </cols>
  <sheetData>
    <row r="1" spans="1:9" ht="18.75" x14ac:dyDescent="0.2">
      <c r="B1" s="109" t="s">
        <v>184</v>
      </c>
    </row>
    <row r="2" spans="1:9" ht="13.5" thickBot="1" x14ac:dyDescent="0.25"/>
    <row r="3" spans="1:9" ht="15.75" thickBot="1" x14ac:dyDescent="0.25">
      <c r="A3" s="132" t="s">
        <v>185</v>
      </c>
      <c r="B3" s="132" t="s">
        <v>186</v>
      </c>
      <c r="C3" s="132" t="s">
        <v>79</v>
      </c>
      <c r="D3" s="135" t="s">
        <v>80</v>
      </c>
      <c r="E3" s="136"/>
      <c r="F3" s="132" t="s">
        <v>187</v>
      </c>
      <c r="G3" s="132" t="s">
        <v>188</v>
      </c>
      <c r="H3" s="132" t="s">
        <v>189</v>
      </c>
      <c r="I3" s="132" t="s">
        <v>190</v>
      </c>
    </row>
    <row r="4" spans="1:9" x14ac:dyDescent="0.2">
      <c r="A4" s="133"/>
      <c r="B4" s="133"/>
      <c r="C4" s="133"/>
      <c r="D4" s="132" t="s">
        <v>191</v>
      </c>
      <c r="E4" s="132" t="s">
        <v>192</v>
      </c>
      <c r="F4" s="133"/>
      <c r="G4" s="133"/>
      <c r="H4" s="133"/>
      <c r="I4" s="133"/>
    </row>
    <row r="5" spans="1:9" ht="13.5" thickBot="1" x14ac:dyDescent="0.25">
      <c r="A5" s="134"/>
      <c r="B5" s="134"/>
      <c r="C5" s="134"/>
      <c r="D5" s="134"/>
      <c r="E5" s="134"/>
      <c r="F5" s="134"/>
      <c r="G5" s="134"/>
      <c r="H5" s="134"/>
      <c r="I5" s="134"/>
    </row>
    <row r="6" spans="1:9" ht="15.75" thickBot="1" x14ac:dyDescent="0.25">
      <c r="A6" s="110" t="s">
        <v>193</v>
      </c>
      <c r="B6" s="111">
        <v>40</v>
      </c>
      <c r="C6" s="112"/>
      <c r="D6" s="112"/>
      <c r="E6" s="112"/>
      <c r="F6" s="112"/>
      <c r="G6" s="112"/>
      <c r="H6" s="112">
        <v>11</v>
      </c>
      <c r="I6" s="111">
        <f>SUM(B6:H6)</f>
        <v>51</v>
      </c>
    </row>
    <row r="7" spans="1:9" ht="15.75" thickBot="1" x14ac:dyDescent="0.25">
      <c r="A7" s="110" t="s">
        <v>194</v>
      </c>
      <c r="B7" s="112">
        <v>25</v>
      </c>
      <c r="C7" s="112">
        <v>6</v>
      </c>
      <c r="D7" s="112">
        <v>7</v>
      </c>
      <c r="E7" s="112"/>
      <c r="F7" s="112">
        <v>2</v>
      </c>
      <c r="G7" s="112"/>
      <c r="H7" s="112">
        <v>11</v>
      </c>
      <c r="I7" s="111">
        <f>SUM(B7:H7)</f>
        <v>51</v>
      </c>
    </row>
    <row r="8" spans="1:9" ht="15.75" thickBot="1" x14ac:dyDescent="0.25">
      <c r="A8" s="110" t="s">
        <v>195</v>
      </c>
      <c r="B8" s="112">
        <v>33</v>
      </c>
      <c r="C8" s="112">
        <v>2</v>
      </c>
      <c r="D8" s="112">
        <v>3</v>
      </c>
      <c r="E8" s="112"/>
      <c r="F8" s="112">
        <v>2</v>
      </c>
      <c r="G8" s="112"/>
      <c r="H8" s="112">
        <v>11</v>
      </c>
      <c r="I8" s="111">
        <f>SUM(B8:H8)</f>
        <v>51</v>
      </c>
    </row>
    <row r="9" spans="1:9" ht="15" customHeight="1" thickBot="1" x14ac:dyDescent="0.25">
      <c r="A9" s="110" t="s">
        <v>196</v>
      </c>
      <c r="B9" s="112">
        <v>22</v>
      </c>
      <c r="C9" s="112">
        <v>3</v>
      </c>
      <c r="D9" s="112">
        <v>4</v>
      </c>
      <c r="E9" s="112">
        <v>4</v>
      </c>
      <c r="F9" s="112">
        <v>1</v>
      </c>
      <c r="G9" s="112">
        <v>6</v>
      </c>
      <c r="H9" s="112">
        <v>2</v>
      </c>
      <c r="I9" s="111">
        <f t="shared" ref="I9" si="0">SUM(B9:H9)</f>
        <v>42</v>
      </c>
    </row>
    <row r="10" spans="1:9" ht="15.75" thickBot="1" x14ac:dyDescent="0.25">
      <c r="A10" s="110" t="s">
        <v>190</v>
      </c>
      <c r="B10" s="111">
        <v>100</v>
      </c>
      <c r="C10" s="111">
        <f t="shared" ref="C10:I10" si="1">SUM(C6:C9)</f>
        <v>11</v>
      </c>
      <c r="D10" s="111">
        <v>6</v>
      </c>
      <c r="E10" s="111">
        <f t="shared" si="1"/>
        <v>4</v>
      </c>
      <c r="F10" s="111">
        <f t="shared" si="1"/>
        <v>5</v>
      </c>
      <c r="G10" s="111">
        <f t="shared" si="1"/>
        <v>6</v>
      </c>
      <c r="H10" s="111">
        <f t="shared" si="1"/>
        <v>35</v>
      </c>
      <c r="I10" s="111">
        <f t="shared" si="1"/>
        <v>195</v>
      </c>
    </row>
  </sheetData>
  <mergeCells count="10">
    <mergeCell ref="H3:H5"/>
    <mergeCell ref="I3:I5"/>
    <mergeCell ref="D4:D5"/>
    <mergeCell ref="E4:E5"/>
    <mergeCell ref="A3:A5"/>
    <mergeCell ref="B3:B5"/>
    <mergeCell ref="C3:C5"/>
    <mergeCell ref="D3:E3"/>
    <mergeCell ref="F3:F5"/>
    <mergeCell ref="G3:G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3. План процесса</vt:lpstr>
      <vt:lpstr>титульный лист</vt:lpstr>
      <vt:lpstr>Сводные данные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Юлия Кочеватова</cp:lastModifiedBy>
  <cp:lastPrinted>2021-06-10T12:45:28Z</cp:lastPrinted>
  <dcterms:created xsi:type="dcterms:W3CDTF">2020-08-21T16:27:14Z</dcterms:created>
  <dcterms:modified xsi:type="dcterms:W3CDTF">2024-10-03T11:19:43Z</dcterms:modified>
</cp:coreProperties>
</file>